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Grupo EPM\CW16553 CONCOL\1-RETIE\1. CALCULO CONDUCTOR ECONOMICO\DEFINITIVO\"/>
    </mc:Choice>
  </mc:AlternateContent>
  <xr:revisionPtr revIDLastSave="1" documentId="11_425DEFB499F913359994F928C90781EBD56093A3" xr6:coauthVersionLast="41" xr6:coauthVersionMax="41" xr10:uidLastSave="{DBF86B72-68E6-4F8E-9AE6-214EFD371B63}"/>
  <bookViews>
    <workbookView xWindow="-120" yWindow="-120" windowWidth="24240" windowHeight="13140" firstSheet="3" activeTab="4" xr2:uid="{00000000-000D-0000-FFFF-FFFF00000000}"/>
  </bookViews>
  <sheets>
    <sheet name="Costos iniciales" sheetId="9" state="hidden" r:id="rId1"/>
    <sheet name="Valores admisibles de entrada" sheetId="5" state="hidden" r:id="rId2"/>
    <sheet name="Costos operativos proyectados" sheetId="8" state="hidden" r:id="rId3"/>
    <sheet name="Sensibilidad 44 kV" sheetId="19" r:id="rId4"/>
    <sheet name="Sensibilidad 13.2 kV" sheetId="31" r:id="rId5"/>
    <sheet name="Sensibilidad 7.621 kV" sheetId="32" r:id="rId6"/>
    <sheet name="Sensibilidad 120-240 V" sheetId="33" r:id="rId7"/>
    <sheet name="Resumen MT" sheetId="28" r:id="rId8"/>
    <sheet name="Resumen BT" sheetId="3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18" i="33" l="1"/>
  <c r="AO19" i="33"/>
  <c r="AO20" i="33"/>
  <c r="AO21" i="33"/>
  <c r="AO22" i="33"/>
  <c r="AO23" i="33"/>
  <c r="AO24" i="33"/>
  <c r="AO25" i="33"/>
  <c r="AO26" i="33"/>
  <c r="AO27" i="33"/>
  <c r="AO28" i="33"/>
  <c r="AO29" i="33"/>
  <c r="AO30" i="33"/>
  <c r="AO31" i="33"/>
  <c r="AO32" i="33"/>
  <c r="AO33" i="33"/>
  <c r="AO34" i="33"/>
  <c r="AO35" i="33"/>
  <c r="AO36" i="33"/>
  <c r="AO17" i="33"/>
  <c r="AM18" i="33"/>
  <c r="AM19" i="33"/>
  <c r="AM20" i="33"/>
  <c r="AM21" i="33"/>
  <c r="AM22" i="33"/>
  <c r="AM23" i="33"/>
  <c r="AM24" i="33"/>
  <c r="AM25" i="33"/>
  <c r="AM26" i="33"/>
  <c r="AM27" i="33"/>
  <c r="AM28" i="33"/>
  <c r="AM29" i="33"/>
  <c r="AM30" i="33"/>
  <c r="AM31" i="33"/>
  <c r="AM32" i="33"/>
  <c r="AM33" i="33"/>
  <c r="AM34" i="33"/>
  <c r="AM35" i="33"/>
  <c r="AM36" i="33"/>
  <c r="AM17" i="33"/>
  <c r="AH18" i="33"/>
  <c r="AH19" i="33"/>
  <c r="AH20" i="33"/>
  <c r="AH21" i="33"/>
  <c r="AH22" i="33"/>
  <c r="AH23" i="33"/>
  <c r="AH24" i="33"/>
  <c r="AH25" i="33"/>
  <c r="AH26" i="33"/>
  <c r="AH27" i="33"/>
  <c r="AH28" i="33"/>
  <c r="AH29" i="33"/>
  <c r="AH30" i="33"/>
  <c r="AH31" i="33"/>
  <c r="AH32" i="33"/>
  <c r="AH33" i="33"/>
  <c r="AH34" i="33"/>
  <c r="AH35" i="33"/>
  <c r="AH36" i="33"/>
  <c r="AH17" i="33"/>
  <c r="AF18" i="33"/>
  <c r="AF19" i="33"/>
  <c r="AF20" i="33"/>
  <c r="AJ20" i="33" s="1"/>
  <c r="AF21" i="33"/>
  <c r="AJ21" i="33" s="1"/>
  <c r="AF22" i="33"/>
  <c r="AF23" i="33"/>
  <c r="AF24" i="33"/>
  <c r="AF25" i="33"/>
  <c r="AF26" i="33"/>
  <c r="AF27" i="33"/>
  <c r="AF28" i="33"/>
  <c r="AJ28" i="33" s="1"/>
  <c r="AF29" i="33"/>
  <c r="AJ29" i="33" s="1"/>
  <c r="AF30" i="33"/>
  <c r="AF31" i="33"/>
  <c r="AF32" i="33"/>
  <c r="AJ32" i="33" s="1"/>
  <c r="AF33" i="33"/>
  <c r="AF34" i="33"/>
  <c r="AF35" i="33"/>
  <c r="AF36" i="33"/>
  <c r="AJ36" i="33" s="1"/>
  <c r="AF17" i="33"/>
  <c r="AA18" i="33"/>
  <c r="AA19" i="33"/>
  <c r="AA20" i="33"/>
  <c r="AA21" i="33"/>
  <c r="AA22" i="33"/>
  <c r="AA23" i="33"/>
  <c r="AA24" i="33"/>
  <c r="AA25" i="33"/>
  <c r="AA26" i="33"/>
  <c r="AA27" i="33"/>
  <c r="AA28" i="33"/>
  <c r="AA29" i="33"/>
  <c r="AA30" i="33"/>
  <c r="AA31" i="33"/>
  <c r="AA32" i="33"/>
  <c r="AA33" i="33"/>
  <c r="AA34" i="33"/>
  <c r="AA35" i="33"/>
  <c r="AA36" i="33"/>
  <c r="AA17" i="33"/>
  <c r="Y18" i="33"/>
  <c r="Y19" i="33"/>
  <c r="Y20" i="33"/>
  <c r="Y21" i="33"/>
  <c r="Y22" i="33"/>
  <c r="Y23" i="33"/>
  <c r="AC23" i="33" s="1"/>
  <c r="Y24" i="33"/>
  <c r="Y25" i="33"/>
  <c r="Y26" i="33"/>
  <c r="Y27" i="33"/>
  <c r="Y28" i="33"/>
  <c r="Y29" i="33"/>
  <c r="Y30" i="33"/>
  <c r="Y31" i="33"/>
  <c r="Y32" i="33"/>
  <c r="Y33" i="33"/>
  <c r="Y34" i="33"/>
  <c r="Y35" i="33"/>
  <c r="Y36" i="33"/>
  <c r="Y17" i="33"/>
  <c r="AC17" i="33" s="1"/>
  <c r="T18" i="33"/>
  <c r="T19" i="33"/>
  <c r="T20" i="33"/>
  <c r="T21" i="33"/>
  <c r="T22" i="33"/>
  <c r="T23" i="33"/>
  <c r="T24" i="33"/>
  <c r="T25" i="33"/>
  <c r="T26" i="33"/>
  <c r="T27" i="33"/>
  <c r="T28" i="33"/>
  <c r="T29" i="33"/>
  <c r="T30" i="33"/>
  <c r="T31" i="33"/>
  <c r="T32" i="33"/>
  <c r="T33" i="33"/>
  <c r="T34" i="33"/>
  <c r="T35" i="33"/>
  <c r="T36" i="33"/>
  <c r="T17" i="33"/>
  <c r="R18" i="33"/>
  <c r="R19" i="33"/>
  <c r="R20" i="33"/>
  <c r="R21" i="33"/>
  <c r="R22" i="33"/>
  <c r="R23" i="33"/>
  <c r="R24" i="33"/>
  <c r="R25" i="33"/>
  <c r="R26" i="33"/>
  <c r="R27" i="33"/>
  <c r="R28" i="33"/>
  <c r="R29" i="33"/>
  <c r="R30" i="33"/>
  <c r="R31" i="33"/>
  <c r="R32" i="33"/>
  <c r="R33" i="33"/>
  <c r="R34" i="33"/>
  <c r="R35" i="33"/>
  <c r="R36" i="33"/>
  <c r="R17" i="33"/>
  <c r="M18" i="33"/>
  <c r="M19" i="33"/>
  <c r="M20" i="33"/>
  <c r="M21" i="33"/>
  <c r="M22" i="33"/>
  <c r="M23" i="33"/>
  <c r="M24" i="33"/>
  <c r="M25" i="33"/>
  <c r="M26" i="33"/>
  <c r="M27" i="33"/>
  <c r="M28" i="33"/>
  <c r="M29" i="33"/>
  <c r="M30" i="33"/>
  <c r="M31" i="33"/>
  <c r="M32" i="33"/>
  <c r="M33" i="33"/>
  <c r="M34" i="33"/>
  <c r="M35" i="33"/>
  <c r="M36" i="33"/>
  <c r="K17" i="33"/>
  <c r="M17" i="33"/>
  <c r="K18" i="33"/>
  <c r="K19" i="33"/>
  <c r="K20" i="33"/>
  <c r="K21" i="33"/>
  <c r="K22" i="33"/>
  <c r="K23" i="33"/>
  <c r="K24" i="33"/>
  <c r="K25" i="33"/>
  <c r="K26" i="33"/>
  <c r="K27" i="33"/>
  <c r="K28" i="33"/>
  <c r="K29" i="33"/>
  <c r="K30" i="33"/>
  <c r="K31" i="33"/>
  <c r="K32" i="33"/>
  <c r="K33" i="33"/>
  <c r="K34" i="33"/>
  <c r="K35" i="33"/>
  <c r="K36" i="33"/>
  <c r="I18" i="33"/>
  <c r="I19" i="33"/>
  <c r="I20" i="33"/>
  <c r="I21" i="33"/>
  <c r="I22" i="33"/>
  <c r="I23" i="33"/>
  <c r="I24" i="33"/>
  <c r="I25" i="33"/>
  <c r="AN25" i="33" s="1"/>
  <c r="I26" i="33"/>
  <c r="I27" i="33"/>
  <c r="I28" i="33"/>
  <c r="I29" i="33"/>
  <c r="I30" i="33"/>
  <c r="I31" i="33"/>
  <c r="I32" i="33"/>
  <c r="AN32" i="33" s="1"/>
  <c r="I33" i="33"/>
  <c r="AN33" i="33" s="1"/>
  <c r="I34" i="33"/>
  <c r="I35" i="33"/>
  <c r="I36" i="33"/>
  <c r="I17" i="33"/>
  <c r="AN17" i="33"/>
  <c r="AR36" i="33"/>
  <c r="AK36" i="33"/>
  <c r="AD36" i="33"/>
  <c r="W36" i="33"/>
  <c r="AR35" i="33"/>
  <c r="AK35" i="33"/>
  <c r="AD35" i="33"/>
  <c r="W35" i="33"/>
  <c r="P35" i="33"/>
  <c r="AR34" i="33"/>
  <c r="AK34" i="33"/>
  <c r="AD34" i="33"/>
  <c r="W34" i="33"/>
  <c r="AR33" i="33"/>
  <c r="AK33" i="33"/>
  <c r="AD33" i="33"/>
  <c r="W33" i="33"/>
  <c r="AR32" i="33"/>
  <c r="AK32" i="33"/>
  <c r="AD32" i="33"/>
  <c r="W32" i="33"/>
  <c r="AR31" i="33"/>
  <c r="AK31" i="33"/>
  <c r="AD31" i="33"/>
  <c r="W31" i="33"/>
  <c r="AR30" i="33"/>
  <c r="AK30" i="33"/>
  <c r="AD30" i="33"/>
  <c r="W30" i="33"/>
  <c r="AR29" i="33"/>
  <c r="AK29" i="33"/>
  <c r="AD29" i="33"/>
  <c r="W29" i="33"/>
  <c r="AR28" i="33"/>
  <c r="AK28" i="33"/>
  <c r="AD28" i="33"/>
  <c r="W28" i="33"/>
  <c r="AR27" i="33"/>
  <c r="AK27" i="33"/>
  <c r="AD27" i="33"/>
  <c r="W27" i="33"/>
  <c r="P27" i="33"/>
  <c r="AG27" i="33"/>
  <c r="AI27" i="33" s="1"/>
  <c r="AR26" i="33"/>
  <c r="AK26" i="33"/>
  <c r="AD26" i="33"/>
  <c r="W26" i="33"/>
  <c r="AR25" i="33"/>
  <c r="AK25" i="33"/>
  <c r="AD25" i="33"/>
  <c r="W25" i="33"/>
  <c r="AR24" i="33"/>
  <c r="AK24" i="33"/>
  <c r="AD24" i="33"/>
  <c r="W24" i="33"/>
  <c r="AR23" i="33"/>
  <c r="AK23" i="33"/>
  <c r="AD23" i="33"/>
  <c r="W23" i="33"/>
  <c r="AR22" i="33"/>
  <c r="AK22" i="33"/>
  <c r="AD22" i="33"/>
  <c r="AC22" i="33"/>
  <c r="W22" i="33"/>
  <c r="AR21" i="33"/>
  <c r="AK21" i="33"/>
  <c r="AD21" i="33"/>
  <c r="W21" i="33"/>
  <c r="AR20" i="33"/>
  <c r="AK20" i="33"/>
  <c r="AD20" i="33"/>
  <c r="W20" i="33"/>
  <c r="AR19" i="33"/>
  <c r="AK19" i="33"/>
  <c r="AJ19" i="33"/>
  <c r="AD19" i="33"/>
  <c r="W19" i="33"/>
  <c r="P19" i="33"/>
  <c r="AR18" i="33"/>
  <c r="AK18" i="33"/>
  <c r="AD18" i="33"/>
  <c r="W18" i="33"/>
  <c r="AR17" i="33"/>
  <c r="AK17" i="33"/>
  <c r="AD17" i="33"/>
  <c r="W17" i="33"/>
  <c r="AQ15" i="33"/>
  <c r="AJ15" i="33"/>
  <c r="AJ22" i="33" s="1"/>
  <c r="AC15" i="33"/>
  <c r="AC34" i="33" s="1"/>
  <c r="V15" i="33"/>
  <c r="V26" i="33" s="1"/>
  <c r="O15" i="33"/>
  <c r="AQ14" i="33"/>
  <c r="AJ14" i="33"/>
  <c r="AG26" i="33" s="1"/>
  <c r="AC14" i="33"/>
  <c r="Z22" i="33" s="1"/>
  <c r="V14" i="33"/>
  <c r="S21" i="33" s="1"/>
  <c r="O14" i="33"/>
  <c r="L22" i="33" s="1"/>
  <c r="AP14" i="32"/>
  <c r="AI14" i="32"/>
  <c r="AF35" i="32" s="1"/>
  <c r="AB14" i="32"/>
  <c r="U14" i="32"/>
  <c r="N14" i="32"/>
  <c r="AP14" i="31"/>
  <c r="AI14" i="31"/>
  <c r="AF27" i="31" s="1"/>
  <c r="AB14" i="31"/>
  <c r="U14" i="31"/>
  <c r="N14" i="31"/>
  <c r="AP14" i="19"/>
  <c r="AM31" i="19" s="1"/>
  <c r="AO31" i="19" s="1"/>
  <c r="AI14" i="19"/>
  <c r="AB14" i="19"/>
  <c r="U14" i="19"/>
  <c r="N14" i="19"/>
  <c r="H18" i="31"/>
  <c r="H19" i="31"/>
  <c r="H20" i="31"/>
  <c r="H21" i="31"/>
  <c r="H22" i="31"/>
  <c r="H23" i="31"/>
  <c r="R23" i="31" s="1"/>
  <c r="H24" i="31"/>
  <c r="H25" i="31"/>
  <c r="H26" i="31"/>
  <c r="H27" i="31"/>
  <c r="H28" i="31"/>
  <c r="Y28" i="31" s="1"/>
  <c r="AA28" i="31" s="1"/>
  <c r="H29" i="31"/>
  <c r="H30" i="31"/>
  <c r="H31" i="31"/>
  <c r="H32" i="31"/>
  <c r="H33" i="31"/>
  <c r="H34" i="31"/>
  <c r="H35" i="31"/>
  <c r="H36" i="31"/>
  <c r="H17" i="31"/>
  <c r="R17" i="31" s="1"/>
  <c r="H18" i="32"/>
  <c r="H19" i="32"/>
  <c r="R19" i="32" s="1"/>
  <c r="H20" i="32"/>
  <c r="R20" i="32" s="1"/>
  <c r="H21" i="32"/>
  <c r="H22" i="32"/>
  <c r="H23" i="32"/>
  <c r="H24" i="32"/>
  <c r="H25" i="32"/>
  <c r="AM25" i="32" s="1"/>
  <c r="H26" i="32"/>
  <c r="H27" i="32"/>
  <c r="H28" i="32"/>
  <c r="H29" i="32"/>
  <c r="H30" i="32"/>
  <c r="H31" i="32"/>
  <c r="H32" i="32"/>
  <c r="H33" i="32"/>
  <c r="AM33" i="32" s="1"/>
  <c r="H34" i="32"/>
  <c r="H35" i="32"/>
  <c r="H36" i="32"/>
  <c r="R36" i="32" s="1"/>
  <c r="H17" i="32"/>
  <c r="R17" i="32" s="1"/>
  <c r="H18" i="19"/>
  <c r="H19" i="19"/>
  <c r="AM19" i="19" s="1"/>
  <c r="AO19" i="19" s="1"/>
  <c r="H20" i="19"/>
  <c r="Y20" i="19" s="1"/>
  <c r="H21" i="19"/>
  <c r="AF21" i="19" s="1"/>
  <c r="H22" i="19"/>
  <c r="H23" i="19"/>
  <c r="AF23" i="19" s="1"/>
  <c r="H24" i="19"/>
  <c r="R24" i="19" s="1"/>
  <c r="H25" i="19"/>
  <c r="AM25" i="19" s="1"/>
  <c r="H26" i="19"/>
  <c r="H27" i="19"/>
  <c r="R27" i="19" s="1"/>
  <c r="H28" i="19"/>
  <c r="AF28" i="19" s="1"/>
  <c r="H29" i="19"/>
  <c r="AF29" i="19" s="1"/>
  <c r="H30" i="19"/>
  <c r="H31" i="19"/>
  <c r="AF31" i="19" s="1"/>
  <c r="H32" i="19"/>
  <c r="Y32" i="19" s="1"/>
  <c r="H33" i="19"/>
  <c r="AM33" i="19" s="1"/>
  <c r="H34" i="19"/>
  <c r="H35" i="19"/>
  <c r="R35" i="19" s="1"/>
  <c r="H36" i="19"/>
  <c r="AM36" i="19" s="1"/>
  <c r="AO36" i="19" s="1"/>
  <c r="H17" i="19"/>
  <c r="AF17" i="19" s="1"/>
  <c r="X36" i="32"/>
  <c r="Q34" i="32"/>
  <c r="Z32" i="32"/>
  <c r="AG31" i="32"/>
  <c r="Q30" i="32"/>
  <c r="AG29" i="32"/>
  <c r="Q26" i="32"/>
  <c r="Z24" i="32"/>
  <c r="J23" i="32"/>
  <c r="AG22" i="32"/>
  <c r="AL21" i="32"/>
  <c r="Z18" i="32"/>
  <c r="AQ36" i="32"/>
  <c r="AN36" i="32"/>
  <c r="AL36" i="32"/>
  <c r="AJ36" i="32"/>
  <c r="AG36" i="32"/>
  <c r="AE36" i="32"/>
  <c r="AC36" i="32"/>
  <c r="Z36" i="32"/>
  <c r="V36" i="32"/>
  <c r="S36" i="32"/>
  <c r="Q36" i="32"/>
  <c r="L36" i="32"/>
  <c r="J36" i="32"/>
  <c r="AQ35" i="32"/>
  <c r="AN35" i="32"/>
  <c r="AL35" i="32"/>
  <c r="AJ35" i="32"/>
  <c r="AG35" i="32"/>
  <c r="AE35" i="32"/>
  <c r="AC35" i="32"/>
  <c r="Z35" i="32"/>
  <c r="X35" i="32"/>
  <c r="V35" i="32"/>
  <c r="S35" i="32"/>
  <c r="Q35" i="32"/>
  <c r="O35" i="32"/>
  <c r="L35" i="32"/>
  <c r="J35" i="32"/>
  <c r="AQ34" i="32"/>
  <c r="AN34" i="32"/>
  <c r="AL34" i="32"/>
  <c r="AJ34" i="32"/>
  <c r="AE34" i="32"/>
  <c r="AC34" i="32"/>
  <c r="Z34" i="32"/>
  <c r="X34" i="32"/>
  <c r="V34" i="32"/>
  <c r="S34" i="32"/>
  <c r="O34" i="32"/>
  <c r="J34" i="32"/>
  <c r="AQ33" i="32"/>
  <c r="AN33" i="32"/>
  <c r="AL33" i="32"/>
  <c r="AJ33" i="32"/>
  <c r="AG33" i="32"/>
  <c r="AE33" i="32"/>
  <c r="AC33" i="32"/>
  <c r="Z33" i="32"/>
  <c r="X33" i="32"/>
  <c r="V33" i="32"/>
  <c r="S33" i="32"/>
  <c r="Q33" i="32"/>
  <c r="O33" i="32"/>
  <c r="L33" i="32"/>
  <c r="J33" i="32"/>
  <c r="AQ32" i="32"/>
  <c r="AN32" i="32"/>
  <c r="AJ32" i="32"/>
  <c r="AG32" i="32"/>
  <c r="AE32" i="32"/>
  <c r="AC32" i="32"/>
  <c r="X32" i="32"/>
  <c r="V32" i="32"/>
  <c r="S32" i="32"/>
  <c r="Q32" i="32"/>
  <c r="O32" i="32"/>
  <c r="J32" i="32"/>
  <c r="AQ31" i="32"/>
  <c r="AN31" i="32"/>
  <c r="AL31" i="32"/>
  <c r="AJ31" i="32"/>
  <c r="AC31" i="32"/>
  <c r="V31" i="32"/>
  <c r="S31" i="32"/>
  <c r="Q31" i="32"/>
  <c r="O31" i="32"/>
  <c r="AQ30" i="32"/>
  <c r="AN30" i="32"/>
  <c r="AL30" i="32"/>
  <c r="AJ30" i="32"/>
  <c r="AC30" i="32"/>
  <c r="V30" i="32"/>
  <c r="S30" i="32"/>
  <c r="AQ29" i="32"/>
  <c r="AJ29" i="32"/>
  <c r="AC29" i="32"/>
  <c r="V29" i="32"/>
  <c r="S29" i="32"/>
  <c r="AQ28" i="32"/>
  <c r="AN28" i="32"/>
  <c r="AL28" i="32"/>
  <c r="AJ28" i="32"/>
  <c r="AG28" i="32"/>
  <c r="AE28" i="32"/>
  <c r="AC28" i="32"/>
  <c r="Z28" i="32"/>
  <c r="X28" i="32"/>
  <c r="V28" i="32"/>
  <c r="S28" i="32"/>
  <c r="Q28" i="32"/>
  <c r="L28" i="32"/>
  <c r="J28" i="32"/>
  <c r="AQ27" i="32"/>
  <c r="AN27" i="32"/>
  <c r="AL27" i="32"/>
  <c r="AJ27" i="32"/>
  <c r="AG27" i="32"/>
  <c r="AE27" i="32"/>
  <c r="AC27" i="32"/>
  <c r="Z27" i="32"/>
  <c r="X27" i="32"/>
  <c r="V27" i="32"/>
  <c r="S27" i="32"/>
  <c r="Q27" i="32"/>
  <c r="O27" i="32"/>
  <c r="L27" i="32"/>
  <c r="J27" i="32"/>
  <c r="AM27" i="32"/>
  <c r="AQ26" i="32"/>
  <c r="AN26" i="32"/>
  <c r="AL26" i="32"/>
  <c r="AJ26" i="32"/>
  <c r="AE26" i="32"/>
  <c r="AC26" i="32"/>
  <c r="Z26" i="32"/>
  <c r="X26" i="32"/>
  <c r="V26" i="32"/>
  <c r="S26" i="32"/>
  <c r="O26" i="32"/>
  <c r="J26" i="32"/>
  <c r="AQ25" i="32"/>
  <c r="AN25" i="32"/>
  <c r="AL25" i="32"/>
  <c r="AJ25" i="32"/>
  <c r="AG25" i="32"/>
  <c r="AE25" i="32"/>
  <c r="AC25" i="32"/>
  <c r="Z25" i="32"/>
  <c r="X25" i="32"/>
  <c r="V25" i="32"/>
  <c r="S25" i="32"/>
  <c r="Q25" i="32"/>
  <c r="O25" i="32"/>
  <c r="L25" i="32"/>
  <c r="J25" i="32"/>
  <c r="AQ24" i="32"/>
  <c r="AN24" i="32"/>
  <c r="AJ24" i="32"/>
  <c r="AG24" i="32"/>
  <c r="AE24" i="32"/>
  <c r="AC24" i="32"/>
  <c r="V24" i="32"/>
  <c r="Q24" i="32"/>
  <c r="O24" i="32"/>
  <c r="L24" i="32"/>
  <c r="AQ23" i="32"/>
  <c r="AJ23" i="32"/>
  <c r="AG23" i="32"/>
  <c r="AE23" i="32"/>
  <c r="AC23" i="32"/>
  <c r="V23" i="32"/>
  <c r="S23" i="32"/>
  <c r="Q23" i="32"/>
  <c r="O23" i="32"/>
  <c r="AQ22" i="32"/>
  <c r="AL22" i="32"/>
  <c r="AJ22" i="32"/>
  <c r="AC22" i="32"/>
  <c r="X22" i="32"/>
  <c r="V22" i="32"/>
  <c r="AQ21" i="32"/>
  <c r="AN21" i="32"/>
  <c r="AJ21" i="32"/>
  <c r="AC21" i="32"/>
  <c r="X21" i="32"/>
  <c r="V21" i="32"/>
  <c r="AQ20" i="32"/>
  <c r="AN20" i="32"/>
  <c r="AL20" i="32"/>
  <c r="AJ20" i="32"/>
  <c r="AG20" i="32"/>
  <c r="AE20" i="32"/>
  <c r="AC20" i="32"/>
  <c r="Z20" i="32"/>
  <c r="X20" i="32"/>
  <c r="V20" i="32"/>
  <c r="S20" i="32"/>
  <c r="Q20" i="32"/>
  <c r="L20" i="32"/>
  <c r="J20" i="32"/>
  <c r="AQ19" i="32"/>
  <c r="AN19" i="32"/>
  <c r="AL19" i="32"/>
  <c r="AP19" i="32" s="1"/>
  <c r="AJ19" i="32"/>
  <c r="AG19" i="32"/>
  <c r="AE19" i="32"/>
  <c r="AC19" i="32"/>
  <c r="Z19" i="32"/>
  <c r="X19" i="32"/>
  <c r="V19" i="32"/>
  <c r="S19" i="32"/>
  <c r="Q19" i="32"/>
  <c r="O19" i="32"/>
  <c r="L19" i="32"/>
  <c r="J19" i="32"/>
  <c r="AQ18" i="32"/>
  <c r="AN18" i="32"/>
  <c r="AJ18" i="32"/>
  <c r="AG18" i="32"/>
  <c r="AE18" i="32"/>
  <c r="AC18" i="32"/>
  <c r="V18" i="32"/>
  <c r="Q18" i="32"/>
  <c r="O18" i="32"/>
  <c r="L18" i="32"/>
  <c r="AQ17" i="32"/>
  <c r="AN17" i="32"/>
  <c r="AL17" i="32"/>
  <c r="AJ17" i="32"/>
  <c r="AG17" i="32"/>
  <c r="AE17" i="32"/>
  <c r="AC17" i="32"/>
  <c r="Z17" i="32"/>
  <c r="X17" i="32"/>
  <c r="V17" i="32"/>
  <c r="S17" i="32"/>
  <c r="Q17" i="32"/>
  <c r="U17" i="32" s="1"/>
  <c r="O17" i="32"/>
  <c r="L17" i="32"/>
  <c r="J17" i="32"/>
  <c r="AP15" i="32"/>
  <c r="AI15" i="32"/>
  <c r="AB15" i="32"/>
  <c r="U15" i="32"/>
  <c r="N15" i="32"/>
  <c r="O36" i="32"/>
  <c r="AP15" i="31"/>
  <c r="AI15" i="31"/>
  <c r="AB15" i="31"/>
  <c r="U15" i="31"/>
  <c r="N15" i="31"/>
  <c r="AP15" i="19"/>
  <c r="AI15" i="19"/>
  <c r="AB15" i="19"/>
  <c r="U15" i="19"/>
  <c r="N15" i="19"/>
  <c r="J36" i="31"/>
  <c r="AE34" i="31"/>
  <c r="AN29" i="31"/>
  <c r="S28" i="31"/>
  <c r="Z25" i="31"/>
  <c r="AN24" i="31"/>
  <c r="X23" i="31"/>
  <c r="Q20" i="31"/>
  <c r="AL19" i="31"/>
  <c r="AN22" i="31"/>
  <c r="AE24" i="31"/>
  <c r="Q26" i="31"/>
  <c r="AG28" i="31"/>
  <c r="AG29" i="31"/>
  <c r="S30" i="31"/>
  <c r="Z31" i="31"/>
  <c r="L32" i="31"/>
  <c r="AN36" i="31"/>
  <c r="S17" i="31"/>
  <c r="AE21" i="31"/>
  <c r="AN19" i="31"/>
  <c r="AL23" i="31"/>
  <c r="Z32" i="31"/>
  <c r="Z33" i="31"/>
  <c r="AE23" i="31"/>
  <c r="AN20" i="31"/>
  <c r="Z27" i="31"/>
  <c r="AL35" i="31"/>
  <c r="AG18" i="31"/>
  <c r="AQ36" i="31"/>
  <c r="AL36" i="31"/>
  <c r="AP36" i="31" s="1"/>
  <c r="AJ36" i="31"/>
  <c r="AG36" i="31"/>
  <c r="AC36" i="31"/>
  <c r="X36" i="31"/>
  <c r="V36" i="31"/>
  <c r="Q36" i="31"/>
  <c r="L36" i="31"/>
  <c r="AQ35" i="31"/>
  <c r="AJ35" i="31"/>
  <c r="AC35" i="31"/>
  <c r="V35" i="31"/>
  <c r="O35" i="31"/>
  <c r="J35" i="31"/>
  <c r="AQ34" i="31"/>
  <c r="AJ34" i="31"/>
  <c r="AC34" i="31"/>
  <c r="V34" i="31"/>
  <c r="O34" i="31"/>
  <c r="AQ33" i="31"/>
  <c r="AJ33" i="31"/>
  <c r="AC33" i="31"/>
  <c r="V33" i="31"/>
  <c r="O33" i="31"/>
  <c r="AQ32" i="31"/>
  <c r="AL32" i="31"/>
  <c r="AP32" i="31" s="1"/>
  <c r="AJ32" i="31"/>
  <c r="AC32" i="31"/>
  <c r="V32" i="31"/>
  <c r="S32" i="31"/>
  <c r="Q32" i="31"/>
  <c r="AQ31" i="31"/>
  <c r="AN31" i="31"/>
  <c r="AL31" i="31"/>
  <c r="AJ31" i="31"/>
  <c r="AG31" i="31"/>
  <c r="AE31" i="31"/>
  <c r="AC31" i="31"/>
  <c r="V31" i="31"/>
  <c r="S31" i="31"/>
  <c r="Q31" i="31"/>
  <c r="O31" i="31"/>
  <c r="AQ30" i="31"/>
  <c r="AJ30" i="31"/>
  <c r="AC30" i="31"/>
  <c r="V30" i="31"/>
  <c r="O30" i="31"/>
  <c r="AQ29" i="31"/>
  <c r="AJ29" i="31"/>
  <c r="AC29" i="31"/>
  <c r="X29" i="31"/>
  <c r="V29" i="31"/>
  <c r="AQ28" i="31"/>
  <c r="AL28" i="31"/>
  <c r="AP28" i="31" s="1"/>
  <c r="AJ28" i="31"/>
  <c r="AE28" i="31"/>
  <c r="AC28" i="31"/>
  <c r="Z28" i="31"/>
  <c r="V28" i="31"/>
  <c r="L28" i="31"/>
  <c r="J28" i="31"/>
  <c r="AQ27" i="31"/>
  <c r="AL27" i="31"/>
  <c r="AP27" i="31" s="1"/>
  <c r="AJ27" i="31"/>
  <c r="AC27" i="31"/>
  <c r="X27" i="31"/>
  <c r="V27" i="31"/>
  <c r="O27" i="31"/>
  <c r="AQ26" i="31"/>
  <c r="AJ26" i="31"/>
  <c r="AC26" i="31"/>
  <c r="V26" i="31"/>
  <c r="O26" i="31"/>
  <c r="AQ25" i="31"/>
  <c r="AJ25" i="31"/>
  <c r="AC25" i="31"/>
  <c r="V25" i="31"/>
  <c r="O25" i="31"/>
  <c r="AQ24" i="31"/>
  <c r="AJ24" i="31"/>
  <c r="AC24" i="31"/>
  <c r="V24" i="31"/>
  <c r="AQ23" i="31"/>
  <c r="AN23" i="31"/>
  <c r="AJ23" i="31"/>
  <c r="AC23" i="31"/>
  <c r="Z23" i="31"/>
  <c r="V23" i="31"/>
  <c r="O23" i="31"/>
  <c r="L23" i="31"/>
  <c r="AQ22" i="31"/>
  <c r="AJ22" i="31"/>
  <c r="AC22" i="31"/>
  <c r="V22" i="31"/>
  <c r="O22" i="31"/>
  <c r="AQ21" i="31"/>
  <c r="AJ21" i="31"/>
  <c r="AC21" i="31"/>
  <c r="V21" i="31"/>
  <c r="AQ20" i="31"/>
  <c r="AL20" i="31"/>
  <c r="AP20" i="31" s="1"/>
  <c r="AJ20" i="31"/>
  <c r="AG20" i="31"/>
  <c r="AC20" i="31"/>
  <c r="V20" i="31"/>
  <c r="J20" i="31"/>
  <c r="AQ19" i="31"/>
  <c r="AJ19" i="31"/>
  <c r="AE19" i="31"/>
  <c r="AC19" i="31"/>
  <c r="Z19" i="31"/>
  <c r="V19" i="31"/>
  <c r="O19" i="31"/>
  <c r="AF19" i="31"/>
  <c r="AQ18" i="31"/>
  <c r="AN18" i="31"/>
  <c r="AL18" i="31"/>
  <c r="AP18" i="31" s="1"/>
  <c r="AJ18" i="31"/>
  <c r="AE18" i="31"/>
  <c r="AC18" i="31"/>
  <c r="Z18" i="31"/>
  <c r="X18" i="31"/>
  <c r="V18" i="31"/>
  <c r="S18" i="31"/>
  <c r="O18" i="31"/>
  <c r="L18" i="31"/>
  <c r="J18" i="31"/>
  <c r="AQ17" i="31"/>
  <c r="AN17" i="31"/>
  <c r="AL17" i="31"/>
  <c r="AP17" i="31" s="1"/>
  <c r="AJ17" i="31"/>
  <c r="AE17" i="31"/>
  <c r="AC17" i="31"/>
  <c r="Z17" i="31"/>
  <c r="X17" i="31"/>
  <c r="V17" i="31"/>
  <c r="O17" i="31"/>
  <c r="L17" i="31"/>
  <c r="J17" i="31"/>
  <c r="O36" i="31"/>
  <c r="AQ18" i="19"/>
  <c r="AQ19" i="19"/>
  <c r="AQ20" i="19"/>
  <c r="AQ21" i="19"/>
  <c r="AQ22" i="19"/>
  <c r="AQ23" i="19"/>
  <c r="AQ24" i="19"/>
  <c r="AQ25" i="19"/>
  <c r="AQ26" i="19"/>
  <c r="AQ27" i="19"/>
  <c r="AQ28" i="19"/>
  <c r="AQ29" i="19"/>
  <c r="AQ30" i="19"/>
  <c r="AQ31" i="19"/>
  <c r="AQ32" i="19"/>
  <c r="AQ33" i="19"/>
  <c r="AQ34" i="19"/>
  <c r="AQ35" i="19"/>
  <c r="AQ36" i="19"/>
  <c r="AQ17" i="19"/>
  <c r="AN18" i="19"/>
  <c r="AN19" i="19"/>
  <c r="AN20" i="19"/>
  <c r="AN21" i="19"/>
  <c r="AN22" i="19"/>
  <c r="AN23" i="19"/>
  <c r="AN24" i="19"/>
  <c r="AN25" i="19"/>
  <c r="AN26" i="19"/>
  <c r="AN27" i="19"/>
  <c r="AN28" i="19"/>
  <c r="AN29" i="19"/>
  <c r="AN30" i="19"/>
  <c r="AN31" i="19"/>
  <c r="AN32" i="19"/>
  <c r="AN33" i="19"/>
  <c r="AN34" i="19"/>
  <c r="AN35" i="19"/>
  <c r="AN36" i="19"/>
  <c r="AN17" i="19"/>
  <c r="AM18" i="19"/>
  <c r="AO18" i="19" s="1"/>
  <c r="AM23" i="19"/>
  <c r="AM29" i="19"/>
  <c r="AO29" i="19" s="1"/>
  <c r="AM35" i="19"/>
  <c r="AL17" i="19"/>
  <c r="AL18" i="19"/>
  <c r="AL19" i="19"/>
  <c r="AL20" i="19"/>
  <c r="AP20" i="19" s="1"/>
  <c r="AL21" i="19"/>
  <c r="AL22" i="19"/>
  <c r="AL23" i="19"/>
  <c r="AL24" i="19"/>
  <c r="AL25" i="19"/>
  <c r="AL26" i="19"/>
  <c r="AL27" i="19"/>
  <c r="AL28" i="19"/>
  <c r="AL29" i="19"/>
  <c r="AL30" i="19"/>
  <c r="AL31" i="19"/>
  <c r="AL32" i="19"/>
  <c r="AL33" i="19"/>
  <c r="AL34" i="19"/>
  <c r="AL35" i="19"/>
  <c r="AL36" i="19"/>
  <c r="AE17" i="19"/>
  <c r="AI17" i="19" s="1"/>
  <c r="AJ18" i="19"/>
  <c r="AJ19" i="19"/>
  <c r="AJ20" i="19"/>
  <c r="AJ21" i="19"/>
  <c r="AJ22" i="19"/>
  <c r="AJ23" i="19"/>
  <c r="AJ24" i="19"/>
  <c r="AJ25" i="19"/>
  <c r="AJ26" i="19"/>
  <c r="AJ27" i="19"/>
  <c r="AJ28" i="19"/>
  <c r="AJ29" i="19"/>
  <c r="AJ30" i="19"/>
  <c r="AJ31" i="19"/>
  <c r="AJ32" i="19"/>
  <c r="AJ33" i="19"/>
  <c r="AJ34" i="19"/>
  <c r="AJ35" i="19"/>
  <c r="AJ36" i="19"/>
  <c r="AJ17" i="19"/>
  <c r="AG18" i="19"/>
  <c r="AG19" i="19"/>
  <c r="AG20" i="19"/>
  <c r="AG21" i="19"/>
  <c r="AG22" i="19"/>
  <c r="AG23" i="19"/>
  <c r="AG24" i="19"/>
  <c r="AG25" i="19"/>
  <c r="AG26" i="19"/>
  <c r="AG27" i="19"/>
  <c r="AG28" i="19"/>
  <c r="AG29" i="19"/>
  <c r="AG30" i="19"/>
  <c r="AG31" i="19"/>
  <c r="AG32" i="19"/>
  <c r="AG33" i="19"/>
  <c r="AG34" i="19"/>
  <c r="AG35" i="19"/>
  <c r="AG36" i="19"/>
  <c r="AG17" i="19"/>
  <c r="AF18" i="19"/>
  <c r="AF26" i="19"/>
  <c r="AF27" i="19"/>
  <c r="AF34" i="19"/>
  <c r="AF35" i="19"/>
  <c r="AF36" i="19"/>
  <c r="AE18" i="19"/>
  <c r="AE19" i="19"/>
  <c r="AE20" i="19"/>
  <c r="AE21" i="19"/>
  <c r="AE22" i="19"/>
  <c r="AE23" i="19"/>
  <c r="AE24" i="19"/>
  <c r="AE25" i="19"/>
  <c r="AE26" i="19"/>
  <c r="AE27" i="19"/>
  <c r="AE28" i="19"/>
  <c r="AE29" i="19"/>
  <c r="AE30" i="19"/>
  <c r="AE31" i="19"/>
  <c r="AE32" i="19"/>
  <c r="AI32" i="19" s="1"/>
  <c r="AE33" i="19"/>
  <c r="AE34" i="19"/>
  <c r="AE35" i="19"/>
  <c r="AE36" i="19"/>
  <c r="AC18" i="19"/>
  <c r="AC19" i="19"/>
  <c r="AC20" i="19"/>
  <c r="AC21" i="19"/>
  <c r="AC22" i="19"/>
  <c r="AC23" i="19"/>
  <c r="AC24" i="19"/>
  <c r="AC25" i="19"/>
  <c r="AC26" i="19"/>
  <c r="AC27" i="19"/>
  <c r="AC28" i="19"/>
  <c r="AC29" i="19"/>
  <c r="AC30" i="19"/>
  <c r="AC31" i="19"/>
  <c r="AC32" i="19"/>
  <c r="AC33" i="19"/>
  <c r="AC34" i="19"/>
  <c r="AC35" i="19"/>
  <c r="AC36" i="19"/>
  <c r="AC17" i="19"/>
  <c r="V18" i="19"/>
  <c r="V19" i="19"/>
  <c r="V20" i="19"/>
  <c r="V21" i="19"/>
  <c r="V22" i="19"/>
  <c r="V23" i="19"/>
  <c r="V24" i="19"/>
  <c r="V25" i="19"/>
  <c r="V26" i="19"/>
  <c r="V27" i="19"/>
  <c r="V28" i="19"/>
  <c r="V29" i="19"/>
  <c r="V30" i="19"/>
  <c r="V31" i="19"/>
  <c r="V32" i="19"/>
  <c r="V33" i="19"/>
  <c r="V34" i="19"/>
  <c r="V35" i="19"/>
  <c r="V36" i="19"/>
  <c r="V17" i="19"/>
  <c r="O20" i="19"/>
  <c r="O18" i="19"/>
  <c r="O19" i="19"/>
  <c r="O21" i="19"/>
  <c r="O22" i="19"/>
  <c r="O23" i="19"/>
  <c r="O24" i="19"/>
  <c r="O25" i="19"/>
  <c r="O26" i="19"/>
  <c r="O27" i="19"/>
  <c r="O28" i="19"/>
  <c r="O29" i="19"/>
  <c r="O30" i="19"/>
  <c r="O31" i="19"/>
  <c r="O32" i="19"/>
  <c r="O33" i="19"/>
  <c r="O34" i="19"/>
  <c r="O35" i="19"/>
  <c r="O36" i="19"/>
  <c r="O17" i="19"/>
  <c r="Z18" i="19"/>
  <c r="Z19" i="19"/>
  <c r="Z20" i="19"/>
  <c r="Z21" i="19"/>
  <c r="Z22" i="19"/>
  <c r="Z23" i="19"/>
  <c r="Z24" i="19"/>
  <c r="Z25" i="19"/>
  <c r="Z26" i="19"/>
  <c r="Z27" i="19"/>
  <c r="Z28" i="19"/>
  <c r="Z29" i="19"/>
  <c r="Z30" i="19"/>
  <c r="Z31" i="19"/>
  <c r="Z32" i="19"/>
  <c r="Z33" i="19"/>
  <c r="Z34" i="19"/>
  <c r="Z35" i="19"/>
  <c r="Z36" i="19"/>
  <c r="Z17" i="19"/>
  <c r="Y23" i="19"/>
  <c r="Y28" i="19"/>
  <c r="Y36" i="19"/>
  <c r="X18" i="19"/>
  <c r="X19" i="19"/>
  <c r="X20" i="19"/>
  <c r="X21" i="19"/>
  <c r="X22" i="19"/>
  <c r="X23" i="19"/>
  <c r="X24" i="19"/>
  <c r="AB24" i="19" s="1"/>
  <c r="X25" i="19"/>
  <c r="X26" i="19"/>
  <c r="X27" i="19"/>
  <c r="X28" i="19"/>
  <c r="X29" i="19"/>
  <c r="X30" i="19"/>
  <c r="X31" i="19"/>
  <c r="X32" i="19"/>
  <c r="AB32" i="19" s="1"/>
  <c r="X33" i="19"/>
  <c r="X34" i="19"/>
  <c r="X35" i="19"/>
  <c r="X36" i="19"/>
  <c r="X17" i="19"/>
  <c r="S18" i="19"/>
  <c r="S19" i="19"/>
  <c r="S20" i="19"/>
  <c r="S21" i="19"/>
  <c r="S22" i="19"/>
  <c r="S23" i="19"/>
  <c r="S24" i="19"/>
  <c r="S25" i="19"/>
  <c r="S26" i="19"/>
  <c r="S27" i="19"/>
  <c r="S28" i="19"/>
  <c r="S29" i="19"/>
  <c r="S30" i="19"/>
  <c r="S31" i="19"/>
  <c r="S32" i="19"/>
  <c r="S33" i="19"/>
  <c r="S34" i="19"/>
  <c r="S35" i="19"/>
  <c r="S36" i="19"/>
  <c r="S17" i="19"/>
  <c r="R19" i="19"/>
  <c r="R21" i="19"/>
  <c r="R26" i="19"/>
  <c r="R30" i="19"/>
  <c r="R34" i="19"/>
  <c r="Q18" i="19"/>
  <c r="U18" i="19" s="1"/>
  <c r="Q19" i="19"/>
  <c r="U19" i="19" s="1"/>
  <c r="Q20" i="19"/>
  <c r="U20" i="19" s="1"/>
  <c r="Q21" i="19"/>
  <c r="U21" i="19" s="1"/>
  <c r="Q22" i="19"/>
  <c r="U22" i="19" s="1"/>
  <c r="Q23" i="19"/>
  <c r="U23" i="19" s="1"/>
  <c r="Q24" i="19"/>
  <c r="U24" i="19" s="1"/>
  <c r="Q25" i="19"/>
  <c r="U25" i="19" s="1"/>
  <c r="Q26" i="19"/>
  <c r="U26" i="19" s="1"/>
  <c r="Q27" i="19"/>
  <c r="U27" i="19" s="1"/>
  <c r="Q28" i="19"/>
  <c r="U28" i="19" s="1"/>
  <c r="Q29" i="19"/>
  <c r="U29" i="19" s="1"/>
  <c r="Q30" i="19"/>
  <c r="U30" i="19" s="1"/>
  <c r="Q31" i="19"/>
  <c r="U31" i="19" s="1"/>
  <c r="Q32" i="19"/>
  <c r="U32" i="19" s="1"/>
  <c r="Q33" i="19"/>
  <c r="U33" i="19" s="1"/>
  <c r="Q34" i="19"/>
  <c r="U34" i="19" s="1"/>
  <c r="Q35" i="19"/>
  <c r="U35" i="19" s="1"/>
  <c r="Q36" i="19"/>
  <c r="U36" i="19" s="1"/>
  <c r="Q17" i="19"/>
  <c r="U17" i="19" s="1"/>
  <c r="AO33" i="32" l="1"/>
  <c r="O28" i="33"/>
  <c r="R17" i="19"/>
  <c r="R29" i="19"/>
  <c r="T29" i="19" s="1"/>
  <c r="R25" i="19"/>
  <c r="AB23" i="19"/>
  <c r="AM34" i="19"/>
  <c r="AO34" i="19" s="1"/>
  <c r="AM28" i="19"/>
  <c r="AO28" i="19" s="1"/>
  <c r="AM22" i="19"/>
  <c r="AO22" i="19" s="1"/>
  <c r="AI23" i="19"/>
  <c r="AP25" i="32"/>
  <c r="R20" i="19"/>
  <c r="T20" i="19" s="1"/>
  <c r="S19" i="33"/>
  <c r="Z36" i="33"/>
  <c r="AB36" i="33" s="1"/>
  <c r="V28" i="33"/>
  <c r="R32" i="19"/>
  <c r="AB30" i="19"/>
  <c r="AB22" i="19"/>
  <c r="AI22" i="19"/>
  <c r="AF20" i="19"/>
  <c r="AM20" i="19"/>
  <c r="AO20" i="19" s="1"/>
  <c r="N17" i="32"/>
  <c r="K17" i="32"/>
  <c r="AM21" i="19"/>
  <c r="AO21" i="19" s="1"/>
  <c r="O36" i="33"/>
  <c r="O20" i="33"/>
  <c r="R33" i="19"/>
  <c r="T33" i="19" s="1"/>
  <c r="AB31" i="19"/>
  <c r="Y33" i="19"/>
  <c r="AP21" i="32"/>
  <c r="Z28" i="33"/>
  <c r="AB28" i="33" s="1"/>
  <c r="R36" i="19"/>
  <c r="R28" i="19"/>
  <c r="R18" i="19"/>
  <c r="AB34" i="19"/>
  <c r="AB26" i="19"/>
  <c r="AB18" i="19"/>
  <c r="AM17" i="19"/>
  <c r="AM27" i="19"/>
  <c r="AO27" i="19" s="1"/>
  <c r="AF18" i="31"/>
  <c r="AH18" i="31" s="1"/>
  <c r="U26" i="31"/>
  <c r="AP26" i="19"/>
  <c r="AF34" i="32"/>
  <c r="Y19" i="19"/>
  <c r="AG23" i="33"/>
  <c r="AI23" i="33" s="1"/>
  <c r="S31" i="33"/>
  <c r="R31" i="19"/>
  <c r="R23" i="19"/>
  <c r="T23" i="19" s="1"/>
  <c r="AB33" i="19"/>
  <c r="AB25" i="19"/>
  <c r="Y17" i="19"/>
  <c r="Y29" i="19"/>
  <c r="Y18" i="19"/>
  <c r="AF19" i="19"/>
  <c r="AM30" i="19"/>
  <c r="AO30" i="19" s="1"/>
  <c r="AM26" i="19"/>
  <c r="AO26" i="19" s="1"/>
  <c r="AP28" i="32"/>
  <c r="AC30" i="33"/>
  <c r="S22" i="33"/>
  <c r="S30" i="33"/>
  <c r="AQ20" i="33"/>
  <c r="AJ35" i="33"/>
  <c r="O30" i="33"/>
  <c r="O17" i="33"/>
  <c r="V35" i="33"/>
  <c r="AC25" i="33"/>
  <c r="AC21" i="33"/>
  <c r="AC32" i="33"/>
  <c r="AC24" i="33"/>
  <c r="AC33" i="33"/>
  <c r="AJ27" i="33"/>
  <c r="AJ31" i="33"/>
  <c r="AJ23" i="33"/>
  <c r="O21" i="33"/>
  <c r="AQ34" i="33"/>
  <c r="AQ35" i="33"/>
  <c r="O35" i="33"/>
  <c r="O27" i="33"/>
  <c r="O19" i="33"/>
  <c r="AQ18" i="33"/>
  <c r="O34" i="33"/>
  <c r="O26" i="33"/>
  <c r="O18" i="33"/>
  <c r="AQ19" i="33"/>
  <c r="V20" i="33"/>
  <c r="AQ26" i="33"/>
  <c r="AQ27" i="33"/>
  <c r="AJ30" i="33"/>
  <c r="O33" i="33"/>
  <c r="O25" i="33"/>
  <c r="V18" i="33"/>
  <c r="AQ28" i="33"/>
  <c r="O32" i="33"/>
  <c r="AQ25" i="33"/>
  <c r="AQ29" i="33"/>
  <c r="O31" i="33"/>
  <c r="AQ32" i="33"/>
  <c r="AQ21" i="33"/>
  <c r="O23" i="33"/>
  <c r="AQ36" i="33"/>
  <c r="O22" i="33"/>
  <c r="O24" i="33"/>
  <c r="AQ33" i="33"/>
  <c r="AQ17" i="33"/>
  <c r="V32" i="33"/>
  <c r="AQ24" i="33"/>
  <c r="AJ24" i="33"/>
  <c r="O29" i="33"/>
  <c r="AQ30" i="33"/>
  <c r="AQ22" i="33"/>
  <c r="AP33" i="32"/>
  <c r="U19" i="32"/>
  <c r="U23" i="32"/>
  <c r="N32" i="32"/>
  <c r="N36" i="32"/>
  <c r="AB20" i="32"/>
  <c r="U36" i="32"/>
  <c r="N33" i="32"/>
  <c r="N27" i="32"/>
  <c r="N35" i="32"/>
  <c r="N23" i="32"/>
  <c r="N26" i="32"/>
  <c r="AB22" i="32"/>
  <c r="N25" i="32"/>
  <c r="U32" i="32"/>
  <c r="N19" i="32"/>
  <c r="N20" i="32"/>
  <c r="AB18" i="31"/>
  <c r="AP23" i="31"/>
  <c r="N20" i="31"/>
  <c r="AI21" i="19"/>
  <c r="AI30" i="19"/>
  <c r="AI29" i="19"/>
  <c r="AI24" i="19"/>
  <c r="AP21" i="19"/>
  <c r="AP17" i="19"/>
  <c r="AP23" i="19"/>
  <c r="AP19" i="19"/>
  <c r="AP22" i="19"/>
  <c r="AP18" i="19"/>
  <c r="AP36" i="19"/>
  <c r="AP28" i="19"/>
  <c r="AP30" i="19"/>
  <c r="AP35" i="19"/>
  <c r="AP27" i="19"/>
  <c r="AP29" i="19"/>
  <c r="AP31" i="19"/>
  <c r="AP34" i="19"/>
  <c r="AB22" i="33"/>
  <c r="AP24" i="19"/>
  <c r="AB19" i="19"/>
  <c r="U22" i="33"/>
  <c r="AG33" i="33"/>
  <c r="AI33" i="33" s="1"/>
  <c r="AN22" i="33"/>
  <c r="AP22" i="33" s="1"/>
  <c r="AP25" i="33"/>
  <c r="N22" i="33"/>
  <c r="AJ34" i="33"/>
  <c r="U21" i="33"/>
  <c r="AQ31" i="33"/>
  <c r="U31" i="33"/>
  <c r="AP32" i="33"/>
  <c r="AP33" i="33"/>
  <c r="U19" i="33"/>
  <c r="AP17" i="33"/>
  <c r="S23" i="33"/>
  <c r="U23" i="33" s="1"/>
  <c r="AG18" i="33"/>
  <c r="AI18" i="33" s="1"/>
  <c r="AG22" i="33"/>
  <c r="AI22" i="33" s="1"/>
  <c r="AG34" i="33"/>
  <c r="AI34" i="33" s="1"/>
  <c r="AG35" i="33"/>
  <c r="AI35" i="33" s="1"/>
  <c r="AN24" i="33"/>
  <c r="AP24" i="33" s="1"/>
  <c r="L31" i="33"/>
  <c r="N31" i="33" s="1"/>
  <c r="L23" i="33"/>
  <c r="N23" i="33" s="1"/>
  <c r="AG30" i="33"/>
  <c r="AI30" i="33" s="1"/>
  <c r="AI26" i="33"/>
  <c r="Z27" i="33"/>
  <c r="AB27" i="33" s="1"/>
  <c r="Z34" i="33"/>
  <c r="AB34" i="33" s="1"/>
  <c r="Z33" i="33"/>
  <c r="AB33" i="33" s="1"/>
  <c r="AG25" i="33"/>
  <c r="AI25" i="33" s="1"/>
  <c r="Z26" i="33"/>
  <c r="AB26" i="33" s="1"/>
  <c r="AN31" i="33"/>
  <c r="AP31" i="33" s="1"/>
  <c r="AG32" i="33"/>
  <c r="AI32" i="33" s="1"/>
  <c r="Z18" i="33"/>
  <c r="AB18" i="33" s="1"/>
  <c r="AN30" i="33"/>
  <c r="AP30" i="33" s="1"/>
  <c r="AG31" i="33"/>
  <c r="AI31" i="33" s="1"/>
  <c r="Z19" i="33"/>
  <c r="AB19" i="33" s="1"/>
  <c r="AG24" i="33"/>
  <c r="AI24" i="33" s="1"/>
  <c r="Z35" i="33"/>
  <c r="AB35" i="33" s="1"/>
  <c r="Z24" i="33"/>
  <c r="AB24" i="33" s="1"/>
  <c r="Z25" i="33"/>
  <c r="AB25" i="33" s="1"/>
  <c r="Z30" i="33"/>
  <c r="AB30" i="33" s="1"/>
  <c r="Z32" i="33"/>
  <c r="AB32" i="33" s="1"/>
  <c r="AN23" i="33"/>
  <c r="AP23" i="33" s="1"/>
  <c r="L30" i="33"/>
  <c r="N30" i="33" s="1"/>
  <c r="Z17" i="33"/>
  <c r="AB17" i="33" s="1"/>
  <c r="AG17" i="33"/>
  <c r="AI17" i="33" s="1"/>
  <c r="V30" i="33"/>
  <c r="V22" i="33"/>
  <c r="V29" i="33"/>
  <c r="V21" i="33"/>
  <c r="V31" i="33"/>
  <c r="Z20" i="33"/>
  <c r="AB20" i="33" s="1"/>
  <c r="AG20" i="33"/>
  <c r="AI20" i="33" s="1"/>
  <c r="AN20" i="33"/>
  <c r="AP20" i="33" s="1"/>
  <c r="L20" i="33"/>
  <c r="N20" i="33" s="1"/>
  <c r="L29" i="33"/>
  <c r="N29" i="33" s="1"/>
  <c r="Z29" i="33"/>
  <c r="AB29" i="33" s="1"/>
  <c r="AN29" i="33"/>
  <c r="AP29" i="33" s="1"/>
  <c r="AG29" i="33"/>
  <c r="AI29" i="33" s="1"/>
  <c r="P36" i="33"/>
  <c r="P28" i="33"/>
  <c r="P20" i="33"/>
  <c r="P30" i="33"/>
  <c r="P25" i="33"/>
  <c r="P34" i="33"/>
  <c r="P29" i="33"/>
  <c r="P21" i="33"/>
  <c r="P22" i="33"/>
  <c r="P33" i="33"/>
  <c r="P17" i="33"/>
  <c r="P31" i="33"/>
  <c r="P23" i="33"/>
  <c r="P32" i="33"/>
  <c r="P24" i="33"/>
  <c r="AC36" i="33"/>
  <c r="AC20" i="33"/>
  <c r="AC35" i="33"/>
  <c r="AC27" i="33"/>
  <c r="AC19" i="33"/>
  <c r="AC28" i="33"/>
  <c r="AC29" i="33"/>
  <c r="V17" i="33"/>
  <c r="AC18" i="33"/>
  <c r="V19" i="33"/>
  <c r="V23" i="33"/>
  <c r="V25" i="33"/>
  <c r="AC26" i="33"/>
  <c r="V27" i="33"/>
  <c r="U30" i="33"/>
  <c r="V33" i="33"/>
  <c r="V36" i="33"/>
  <c r="Z21" i="33"/>
  <c r="AB21" i="33" s="1"/>
  <c r="AG21" i="33"/>
  <c r="AI21" i="33" s="1"/>
  <c r="AN21" i="33"/>
  <c r="AP21" i="33" s="1"/>
  <c r="L21" i="33"/>
  <c r="N21" i="33" s="1"/>
  <c r="S20" i="33"/>
  <c r="U20" i="33" s="1"/>
  <c r="S29" i="33"/>
  <c r="U29" i="33" s="1"/>
  <c r="P18" i="33"/>
  <c r="V24" i="33"/>
  <c r="P26" i="33"/>
  <c r="AC31" i="33"/>
  <c r="V34" i="33"/>
  <c r="S28" i="33"/>
  <c r="U28" i="33" s="1"/>
  <c r="AJ18" i="33"/>
  <c r="S27" i="33"/>
  <c r="U27" i="33" s="1"/>
  <c r="AJ17" i="33"/>
  <c r="S18" i="33"/>
  <c r="U18" i="33" s="1"/>
  <c r="AQ23" i="33"/>
  <c r="AJ25" i="33"/>
  <c r="S26" i="33"/>
  <c r="U26" i="33" s="1"/>
  <c r="L28" i="33"/>
  <c r="N28" i="33" s="1"/>
  <c r="AN28" i="33"/>
  <c r="AP28" i="33" s="1"/>
  <c r="AJ33" i="33"/>
  <c r="S34" i="33"/>
  <c r="U34" i="33" s="1"/>
  <c r="L36" i="33"/>
  <c r="N36" i="33" s="1"/>
  <c r="AN36" i="33"/>
  <c r="AP36" i="33" s="1"/>
  <c r="S17" i="33"/>
  <c r="U17" i="33" s="1"/>
  <c r="L19" i="33"/>
  <c r="N19" i="33" s="1"/>
  <c r="AN19" i="33"/>
  <c r="AP19" i="33" s="1"/>
  <c r="Z23" i="33"/>
  <c r="AB23" i="33" s="1"/>
  <c r="S25" i="33"/>
  <c r="U25" i="33" s="1"/>
  <c r="L27" i="33"/>
  <c r="N27" i="33" s="1"/>
  <c r="AN27" i="33"/>
  <c r="AP27" i="33" s="1"/>
  <c r="Z31" i="33"/>
  <c r="AB31" i="33" s="1"/>
  <c r="S33" i="33"/>
  <c r="U33" i="33" s="1"/>
  <c r="L35" i="33"/>
  <c r="N35" i="33" s="1"/>
  <c r="AN35" i="33"/>
  <c r="AP35" i="33" s="1"/>
  <c r="AJ26" i="33"/>
  <c r="S35" i="33"/>
  <c r="U35" i="33" s="1"/>
  <c r="L18" i="33"/>
  <c r="N18" i="33" s="1"/>
  <c r="S24" i="33"/>
  <c r="U24" i="33" s="1"/>
  <c r="L26" i="33"/>
  <c r="N26" i="33" s="1"/>
  <c r="AN26" i="33"/>
  <c r="AP26" i="33" s="1"/>
  <c r="S32" i="33"/>
  <c r="U32" i="33" s="1"/>
  <c r="AG36" i="33"/>
  <c r="AI36" i="33" s="1"/>
  <c r="L17" i="33"/>
  <c r="N17" i="33" s="1"/>
  <c r="AG19" i="33"/>
  <c r="AI19" i="33" s="1"/>
  <c r="L25" i="33"/>
  <c r="N25" i="33" s="1"/>
  <c r="L33" i="33"/>
  <c r="N33" i="33" s="1"/>
  <c r="S36" i="33"/>
  <c r="U36" i="33" s="1"/>
  <c r="AN18" i="33"/>
  <c r="AP18" i="33" s="1"/>
  <c r="AG28" i="33"/>
  <c r="AI28" i="33" s="1"/>
  <c r="L34" i="33"/>
  <c r="N34" i="33" s="1"/>
  <c r="AN34" i="33"/>
  <c r="AP34" i="33" s="1"/>
  <c r="L24" i="33"/>
  <c r="N24" i="33" s="1"/>
  <c r="L32" i="33"/>
  <c r="N32" i="33" s="1"/>
  <c r="AF26" i="32"/>
  <c r="AM32" i="19"/>
  <c r="AO32" i="19" s="1"/>
  <c r="AM24" i="19"/>
  <c r="AO24" i="19" s="1"/>
  <c r="Y35" i="19"/>
  <c r="Y26" i="19"/>
  <c r="Y34" i="19"/>
  <c r="Y25" i="19"/>
  <c r="Y24" i="19"/>
  <c r="Y31" i="19"/>
  <c r="Y22" i="19"/>
  <c r="Y30" i="19"/>
  <c r="Y21" i="19"/>
  <c r="AO35" i="19"/>
  <c r="AF30" i="19"/>
  <c r="AF22" i="19"/>
  <c r="Y27" i="19"/>
  <c r="R22" i="19"/>
  <c r="T22" i="19" s="1"/>
  <c r="AP26" i="32"/>
  <c r="AP27" i="32"/>
  <c r="AP22" i="32"/>
  <c r="AP30" i="32"/>
  <c r="AP36" i="32"/>
  <c r="AP17" i="32"/>
  <c r="AP34" i="32"/>
  <c r="AP35" i="32"/>
  <c r="AP20" i="32"/>
  <c r="N28" i="32"/>
  <c r="N34" i="32"/>
  <c r="AB21" i="32"/>
  <c r="AB25" i="32"/>
  <c r="AH35" i="32"/>
  <c r="AF33" i="19"/>
  <c r="AF25" i="19"/>
  <c r="AF32" i="19"/>
  <c r="AF24" i="19"/>
  <c r="AO25" i="32"/>
  <c r="T19" i="32"/>
  <c r="AI28" i="32"/>
  <c r="R21" i="32"/>
  <c r="AL29" i="32"/>
  <c r="AP29" i="32" s="1"/>
  <c r="AP31" i="32"/>
  <c r="J21" i="32"/>
  <c r="N21" i="32" s="1"/>
  <c r="AM22" i="32"/>
  <c r="Z22" i="32"/>
  <c r="AN22" i="32"/>
  <c r="AN29" i="32"/>
  <c r="T17" i="32"/>
  <c r="L21" i="32"/>
  <c r="J22" i="32"/>
  <c r="N22" i="32" s="1"/>
  <c r="AL23" i="32"/>
  <c r="AP23" i="32" s="1"/>
  <c r="Z29" i="32"/>
  <c r="Z30" i="32"/>
  <c r="R31" i="32"/>
  <c r="T31" i="32" s="1"/>
  <c r="X31" i="32"/>
  <c r="Y17" i="32"/>
  <c r="AA17" i="32" s="1"/>
  <c r="S18" i="32"/>
  <c r="AL18" i="32"/>
  <c r="AP18" i="32" s="1"/>
  <c r="Q21" i="32"/>
  <c r="U21" i="32" s="1"/>
  <c r="AE21" i="32"/>
  <c r="AI21" i="32" s="1"/>
  <c r="R23" i="32"/>
  <c r="T23" i="32" s="1"/>
  <c r="AN23" i="32"/>
  <c r="S24" i="32"/>
  <c r="AL24" i="32"/>
  <c r="AP24" i="32" s="1"/>
  <c r="L26" i="32"/>
  <c r="R29" i="32"/>
  <c r="T29" i="32" s="1"/>
  <c r="R30" i="32"/>
  <c r="T30" i="32" s="1"/>
  <c r="J31" i="32"/>
  <c r="N31" i="32" s="1"/>
  <c r="Z31" i="32"/>
  <c r="Y32" i="32"/>
  <c r="AA32" i="32" s="1"/>
  <c r="AL32" i="32"/>
  <c r="AP32" i="32" s="1"/>
  <c r="L34" i="32"/>
  <c r="Z21" i="32"/>
  <c r="X29" i="32"/>
  <c r="AB29" i="32" s="1"/>
  <c r="X30" i="32"/>
  <c r="AB30" i="32" s="1"/>
  <c r="AG21" i="32"/>
  <c r="AE22" i="32"/>
  <c r="AI22" i="32" s="1"/>
  <c r="X23" i="32"/>
  <c r="AB23" i="32" s="1"/>
  <c r="AO27" i="32"/>
  <c r="J29" i="32"/>
  <c r="N29" i="32" s="1"/>
  <c r="AE30" i="32"/>
  <c r="AI30" i="32" s="1"/>
  <c r="L31" i="32"/>
  <c r="AF18" i="32"/>
  <c r="AH18" i="32" s="1"/>
  <c r="X18" i="32"/>
  <c r="AB18" i="32" s="1"/>
  <c r="S21" i="32"/>
  <c r="Q22" i="32"/>
  <c r="U22" i="32" s="1"/>
  <c r="L23" i="32"/>
  <c r="Z23" i="32"/>
  <c r="R24" i="32"/>
  <c r="X24" i="32"/>
  <c r="AB24" i="32" s="1"/>
  <c r="AG26" i="32"/>
  <c r="AH26" i="32" s="1"/>
  <c r="L29" i="32"/>
  <c r="AE29" i="32"/>
  <c r="AI29" i="32" s="1"/>
  <c r="L30" i="32"/>
  <c r="AG30" i="32"/>
  <c r="AE31" i="32"/>
  <c r="AI31" i="32" s="1"/>
  <c r="L32" i="32"/>
  <c r="AG34" i="32"/>
  <c r="AH34" i="32" s="1"/>
  <c r="T36" i="32"/>
  <c r="L22" i="32"/>
  <c r="J30" i="32"/>
  <c r="N30" i="32" s="1"/>
  <c r="U24" i="32"/>
  <c r="J18" i="32"/>
  <c r="N18" i="32" s="1"/>
  <c r="S22" i="32"/>
  <c r="J24" i="32"/>
  <c r="N24" i="32" s="1"/>
  <c r="Q29" i="32"/>
  <c r="U29" i="32" s="1"/>
  <c r="Y25" i="32"/>
  <c r="AA25" i="32" s="1"/>
  <c r="AF31" i="32"/>
  <c r="AH31" i="32" s="1"/>
  <c r="K32" i="32"/>
  <c r="AM32" i="32"/>
  <c r="AO32" i="32" s="1"/>
  <c r="AF33" i="32"/>
  <c r="AH33" i="32" s="1"/>
  <c r="Y24" i="32"/>
  <c r="AA24" i="32" s="1"/>
  <c r="AF25" i="32"/>
  <c r="AH25" i="32" s="1"/>
  <c r="AF17" i="32"/>
  <c r="AH17" i="32" s="1"/>
  <c r="Y34" i="32"/>
  <c r="AA34" i="32" s="1"/>
  <c r="Y23" i="32"/>
  <c r="AA23" i="32" s="1"/>
  <c r="Y26" i="32"/>
  <c r="AA26" i="32" s="1"/>
  <c r="K31" i="32"/>
  <c r="Y31" i="32"/>
  <c r="AM31" i="32"/>
  <c r="AO31" i="32" s="1"/>
  <c r="Y35" i="32"/>
  <c r="AA35" i="32" s="1"/>
  <c r="Y27" i="32"/>
  <c r="AA27" i="32" s="1"/>
  <c r="Y33" i="32"/>
  <c r="AA33" i="32" s="1"/>
  <c r="AI18" i="32"/>
  <c r="AI20" i="32"/>
  <c r="Y28" i="32"/>
  <c r="AA28" i="32" s="1"/>
  <c r="AM28" i="32"/>
  <c r="AO28" i="32" s="1"/>
  <c r="K28" i="32"/>
  <c r="M28" i="32" s="1"/>
  <c r="AF28" i="32"/>
  <c r="AH28" i="32" s="1"/>
  <c r="AI35" i="32"/>
  <c r="AI24" i="32"/>
  <c r="U25" i="32"/>
  <c r="AB26" i="32"/>
  <c r="U27" i="32"/>
  <c r="U31" i="32"/>
  <c r="AB33" i="32"/>
  <c r="AB17" i="32"/>
  <c r="Y20" i="32"/>
  <c r="AA20" i="32" s="1"/>
  <c r="AF20" i="32"/>
  <c r="AH20" i="32" s="1"/>
  <c r="AM20" i="32"/>
  <c r="AO20" i="32" s="1"/>
  <c r="K20" i="32"/>
  <c r="M20" i="32" s="1"/>
  <c r="AI23" i="32"/>
  <c r="AB32" i="32"/>
  <c r="AI36" i="32"/>
  <c r="AI27" i="32"/>
  <c r="U28" i="32"/>
  <c r="AB31" i="32"/>
  <c r="U34" i="32"/>
  <c r="R28" i="32"/>
  <c r="T28" i="32" s="1"/>
  <c r="U30" i="32"/>
  <c r="U18" i="32"/>
  <c r="AF19" i="32"/>
  <c r="AH19" i="32" s="1"/>
  <c r="AM19" i="32"/>
  <c r="AO19" i="32" s="1"/>
  <c r="K19" i="32"/>
  <c r="M19" i="32" s="1"/>
  <c r="AI19" i="32"/>
  <c r="U20" i="32"/>
  <c r="AM21" i="32"/>
  <c r="AO21" i="32" s="1"/>
  <c r="Y36" i="32"/>
  <c r="AA36" i="32" s="1"/>
  <c r="AF36" i="32"/>
  <c r="AH36" i="32" s="1"/>
  <c r="AM36" i="32"/>
  <c r="AO36" i="32" s="1"/>
  <c r="K36" i="32"/>
  <c r="M36" i="32" s="1"/>
  <c r="AI25" i="32"/>
  <c r="AI26" i="32"/>
  <c r="AI34" i="32"/>
  <c r="AI33" i="32"/>
  <c r="AI17" i="32"/>
  <c r="AB36" i="32"/>
  <c r="AB35" i="32"/>
  <c r="AB27" i="32"/>
  <c r="AB19" i="32"/>
  <c r="AB28" i="32"/>
  <c r="Y19" i="32"/>
  <c r="AA19" i="32" s="1"/>
  <c r="T20" i="32"/>
  <c r="U26" i="32"/>
  <c r="AI32" i="32"/>
  <c r="U33" i="32"/>
  <c r="AB34" i="32"/>
  <c r="U35" i="32"/>
  <c r="R27" i="32"/>
  <c r="T27" i="32" s="1"/>
  <c r="R35" i="32"/>
  <c r="T35" i="32" s="1"/>
  <c r="R34" i="32"/>
  <c r="T34" i="32" s="1"/>
  <c r="R33" i="32"/>
  <c r="T33" i="32" s="1"/>
  <c r="K35" i="32"/>
  <c r="M35" i="32" s="1"/>
  <c r="AM35" i="32"/>
  <c r="AO35" i="32" s="1"/>
  <c r="O22" i="32"/>
  <c r="K26" i="32"/>
  <c r="M26" i="32" s="1"/>
  <c r="AM26" i="32"/>
  <c r="AO26" i="32" s="1"/>
  <c r="O30" i="32"/>
  <c r="K34" i="32"/>
  <c r="AM34" i="32"/>
  <c r="AO34" i="32" s="1"/>
  <c r="R26" i="32"/>
  <c r="T26" i="32" s="1"/>
  <c r="R25" i="32"/>
  <c r="T25" i="32" s="1"/>
  <c r="K27" i="32"/>
  <c r="M27" i="32" s="1"/>
  <c r="M17" i="32"/>
  <c r="AM17" i="32"/>
  <c r="AO17" i="32" s="1"/>
  <c r="O21" i="32"/>
  <c r="K25" i="32"/>
  <c r="M25" i="32" s="1"/>
  <c r="AF27" i="32"/>
  <c r="AH27" i="32" s="1"/>
  <c r="O29" i="32"/>
  <c r="K33" i="32"/>
  <c r="M33" i="32" s="1"/>
  <c r="O20" i="32"/>
  <c r="O28" i="32"/>
  <c r="AP35" i="31"/>
  <c r="AI28" i="31"/>
  <c r="AI17" i="31"/>
  <c r="AI19" i="31"/>
  <c r="AP19" i="31"/>
  <c r="AI31" i="31"/>
  <c r="AI24" i="31"/>
  <c r="AI23" i="31"/>
  <c r="AB17" i="31"/>
  <c r="AB27" i="31"/>
  <c r="AB23" i="31"/>
  <c r="U20" i="31"/>
  <c r="U31" i="31"/>
  <c r="U32" i="31"/>
  <c r="U36" i="31"/>
  <c r="AP33" i="19"/>
  <c r="AP25" i="19"/>
  <c r="AP32" i="19"/>
  <c r="AI36" i="19"/>
  <c r="AI28" i="19"/>
  <c r="AI20" i="19"/>
  <c r="AI35" i="19"/>
  <c r="AI27" i="19"/>
  <c r="AI19" i="19"/>
  <c r="AI34" i="19"/>
  <c r="AI26" i="19"/>
  <c r="AI18" i="19"/>
  <c r="AI33" i="19"/>
  <c r="AI25" i="19"/>
  <c r="AI31" i="19"/>
  <c r="AB17" i="19"/>
  <c r="AB29" i="19"/>
  <c r="AB21" i="19"/>
  <c r="AB36" i="19"/>
  <c r="AB28" i="19"/>
  <c r="AB20" i="19"/>
  <c r="AB35" i="19"/>
  <c r="AB27" i="19"/>
  <c r="Z36" i="31"/>
  <c r="Y29" i="31"/>
  <c r="AA29" i="31" s="1"/>
  <c r="AM24" i="31"/>
  <c r="AO24" i="31" s="1"/>
  <c r="S23" i="31"/>
  <c r="T23" i="31" s="1"/>
  <c r="J23" i="31"/>
  <c r="N23" i="31" s="1"/>
  <c r="AG23" i="31"/>
  <c r="Y20" i="31"/>
  <c r="Z20" i="31"/>
  <c r="S19" i="31"/>
  <c r="R28" i="31"/>
  <c r="T28" i="31" s="1"/>
  <c r="X30" i="31"/>
  <c r="AB30" i="31" s="1"/>
  <c r="AE26" i="31"/>
  <c r="AI26" i="31" s="1"/>
  <c r="Q22" i="31"/>
  <c r="U22" i="31" s="1"/>
  <c r="AE29" i="31"/>
  <c r="AI29" i="31" s="1"/>
  <c r="AE30" i="31"/>
  <c r="AI30" i="31" s="1"/>
  <c r="AE20" i="31"/>
  <c r="AI20" i="31" s="1"/>
  <c r="X28" i="31"/>
  <c r="AB28" i="31" s="1"/>
  <c r="AN28" i="31"/>
  <c r="AG30" i="31"/>
  <c r="Y36" i="31"/>
  <c r="AE36" i="31"/>
  <c r="AI36" i="31" s="1"/>
  <c r="J30" i="31"/>
  <c r="N30" i="31" s="1"/>
  <c r="AL30" i="31"/>
  <c r="AP30" i="31" s="1"/>
  <c r="AN30" i="31"/>
  <c r="S29" i="31"/>
  <c r="L20" i="31"/>
  <c r="Q28" i="31"/>
  <c r="U28" i="31" s="1"/>
  <c r="L31" i="31"/>
  <c r="S36" i="31"/>
  <c r="T17" i="31"/>
  <c r="AF17" i="31"/>
  <c r="Q17" i="31"/>
  <c r="U17" i="31" s="1"/>
  <c r="AG17" i="31"/>
  <c r="Z22" i="31"/>
  <c r="S20" i="31"/>
  <c r="L19" i="31"/>
  <c r="AG19" i="31"/>
  <c r="AH19" i="31" s="1"/>
  <c r="Q19" i="31"/>
  <c r="U19" i="31" s="1"/>
  <c r="AM33" i="31"/>
  <c r="AN33" i="31"/>
  <c r="R22" i="31"/>
  <c r="J24" i="31"/>
  <c r="N24" i="31" s="1"/>
  <c r="AM25" i="31"/>
  <c r="AN25" i="31"/>
  <c r="Q30" i="31"/>
  <c r="U30" i="31" s="1"/>
  <c r="J33" i="31"/>
  <c r="N33" i="31" s="1"/>
  <c r="L26" i="31"/>
  <c r="Z24" i="31"/>
  <c r="S25" i="31"/>
  <c r="S22" i="31"/>
  <c r="Q24" i="31"/>
  <c r="U24" i="31" s="1"/>
  <c r="X25" i="31"/>
  <c r="AB25" i="31" s="1"/>
  <c r="J29" i="31"/>
  <c r="N29" i="31" s="1"/>
  <c r="AL29" i="31"/>
  <c r="AP29" i="31" s="1"/>
  <c r="R31" i="31"/>
  <c r="T31" i="31" s="1"/>
  <c r="X31" i="31"/>
  <c r="AB31" i="31" s="1"/>
  <c r="AG32" i="31"/>
  <c r="X33" i="31"/>
  <c r="AB33" i="31" s="1"/>
  <c r="S34" i="31"/>
  <c r="AL33" i="31"/>
  <c r="AP33" i="31" s="1"/>
  <c r="AG26" i="31"/>
  <c r="AG34" i="31"/>
  <c r="AL25" i="31"/>
  <c r="AP25" i="31" s="1"/>
  <c r="L24" i="31"/>
  <c r="AE32" i="31"/>
  <c r="AI32" i="31" s="1"/>
  <c r="Q34" i="31"/>
  <c r="U34" i="31" s="1"/>
  <c r="Q23" i="31"/>
  <c r="U23" i="31" s="1"/>
  <c r="Q29" i="31"/>
  <c r="U29" i="31" s="1"/>
  <c r="J31" i="31"/>
  <c r="N31" i="31" s="1"/>
  <c r="J32" i="31"/>
  <c r="N32" i="31" s="1"/>
  <c r="AF23" i="31"/>
  <c r="AE22" i="31"/>
  <c r="AI22" i="31" s="1"/>
  <c r="L22" i="31"/>
  <c r="AL22" i="31"/>
  <c r="AP22" i="31" s="1"/>
  <c r="AI21" i="31"/>
  <c r="L21" i="31"/>
  <c r="AG21" i="31"/>
  <c r="X21" i="31"/>
  <c r="AB21" i="31" s="1"/>
  <c r="Q21" i="31"/>
  <c r="U21" i="31" s="1"/>
  <c r="S21" i="31"/>
  <c r="AL21" i="31"/>
  <c r="AP21" i="31" s="1"/>
  <c r="AN21" i="31"/>
  <c r="Z21" i="31"/>
  <c r="AM21" i="31"/>
  <c r="J21" i="31"/>
  <c r="N21" i="31" s="1"/>
  <c r="X20" i="31"/>
  <c r="AB20" i="31" s="1"/>
  <c r="Y27" i="31"/>
  <c r="AA27" i="31" s="1"/>
  <c r="K27" i="31"/>
  <c r="AN27" i="31"/>
  <c r="AL34" i="31"/>
  <c r="AP34" i="31" s="1"/>
  <c r="L35" i="31"/>
  <c r="J25" i="31"/>
  <c r="N25" i="31" s="1"/>
  <c r="AL26" i="31"/>
  <c r="AP26" i="31" s="1"/>
  <c r="L27" i="31"/>
  <c r="L33" i="31"/>
  <c r="AE33" i="31"/>
  <c r="AI33" i="31" s="1"/>
  <c r="R34" i="31"/>
  <c r="T34" i="31" s="1"/>
  <c r="X34" i="31"/>
  <c r="AB34" i="31" s="1"/>
  <c r="AE35" i="31"/>
  <c r="AI35" i="31" s="1"/>
  <c r="AG22" i="31"/>
  <c r="K23" i="31"/>
  <c r="M23" i="31" s="1"/>
  <c r="Y23" i="31"/>
  <c r="AA23" i="31" s="1"/>
  <c r="S24" i="31"/>
  <c r="AG24" i="31"/>
  <c r="L25" i="31"/>
  <c r="AE25" i="31"/>
  <c r="AI25" i="31" s="1"/>
  <c r="X26" i="31"/>
  <c r="AB26" i="31" s="1"/>
  <c r="AE27" i="31"/>
  <c r="AI27" i="31" s="1"/>
  <c r="Z29" i="31"/>
  <c r="AF30" i="31"/>
  <c r="AH30" i="31" s="1"/>
  <c r="J34" i="31"/>
  <c r="N34" i="31" s="1"/>
  <c r="AN34" i="31"/>
  <c r="Q35" i="31"/>
  <c r="U35" i="31" s="1"/>
  <c r="AG35" i="31"/>
  <c r="AN35" i="31"/>
  <c r="S26" i="31"/>
  <c r="AM23" i="31"/>
  <c r="AO23" i="31" s="1"/>
  <c r="J26" i="31"/>
  <c r="N26" i="31" s="1"/>
  <c r="AN26" i="31"/>
  <c r="Q27" i="31"/>
  <c r="U27" i="31" s="1"/>
  <c r="AG27" i="31"/>
  <c r="AH27" i="31" s="1"/>
  <c r="J22" i="31"/>
  <c r="N22" i="31" s="1"/>
  <c r="X22" i="31"/>
  <c r="AB22" i="31" s="1"/>
  <c r="AL24" i="31"/>
  <c r="AP24" i="31" s="1"/>
  <c r="Q25" i="31"/>
  <c r="U25" i="31" s="1"/>
  <c r="AG25" i="31"/>
  <c r="Z26" i="31"/>
  <c r="S27" i="31"/>
  <c r="X32" i="31"/>
  <c r="AB32" i="31" s="1"/>
  <c r="AN32" i="31"/>
  <c r="S33" i="31"/>
  <c r="L34" i="31"/>
  <c r="J27" i="31"/>
  <c r="N27" i="31" s="1"/>
  <c r="AM27" i="31"/>
  <c r="Z35" i="31"/>
  <c r="Q33" i="31"/>
  <c r="U33" i="31" s="1"/>
  <c r="AG33" i="31"/>
  <c r="Z34" i="31"/>
  <c r="S35" i="31"/>
  <c r="AP31" i="31"/>
  <c r="X24" i="31"/>
  <c r="AB24" i="31" s="1"/>
  <c r="L29" i="31"/>
  <c r="L30" i="31"/>
  <c r="Z30" i="31"/>
  <c r="K32" i="31"/>
  <c r="M32" i="31" s="1"/>
  <c r="X35" i="31"/>
  <c r="AB35" i="31" s="1"/>
  <c r="X19" i="31"/>
  <c r="AB19" i="31" s="1"/>
  <c r="AM19" i="31"/>
  <c r="AO19" i="31" s="1"/>
  <c r="K19" i="31"/>
  <c r="J19" i="31"/>
  <c r="N19" i="31" s="1"/>
  <c r="Y19" i="31"/>
  <c r="AA19" i="31" s="1"/>
  <c r="AM18" i="31"/>
  <c r="AO18" i="31" s="1"/>
  <c r="Y18" i="31"/>
  <c r="AA18" i="31" s="1"/>
  <c r="Q18" i="31"/>
  <c r="U18" i="31" s="1"/>
  <c r="K18" i="31"/>
  <c r="M18" i="31" s="1"/>
  <c r="N17" i="31"/>
  <c r="N36" i="31"/>
  <c r="N28" i="31"/>
  <c r="N18" i="31"/>
  <c r="N35" i="31"/>
  <c r="AB29" i="31"/>
  <c r="Y17" i="31"/>
  <c r="AA17" i="31" s="1"/>
  <c r="AI18" i="31"/>
  <c r="R19" i="31"/>
  <c r="R27" i="31"/>
  <c r="AI34" i="31"/>
  <c r="AB36" i="31"/>
  <c r="R18" i="31"/>
  <c r="T18" i="31" s="1"/>
  <c r="AF22" i="31"/>
  <c r="O24" i="31"/>
  <c r="Y24" i="31"/>
  <c r="K28" i="31"/>
  <c r="M28" i="31" s="1"/>
  <c r="AM28" i="31"/>
  <c r="AO28" i="31" s="1"/>
  <c r="O32" i="31"/>
  <c r="R24" i="31"/>
  <c r="AF28" i="31"/>
  <c r="AH28" i="31" s="1"/>
  <c r="K17" i="31"/>
  <c r="M17" i="31" s="1"/>
  <c r="AM17" i="31"/>
  <c r="AO17" i="31" s="1"/>
  <c r="O21" i="31"/>
  <c r="O29" i="31"/>
  <c r="O20" i="31"/>
  <c r="K24" i="31"/>
  <c r="O28" i="31"/>
  <c r="AO33" i="19"/>
  <c r="AO25" i="19"/>
  <c r="AO23" i="19"/>
  <c r="AO17" i="19"/>
  <c r="L18" i="19"/>
  <c r="L19" i="19"/>
  <c r="L20" i="19"/>
  <c r="L21" i="19"/>
  <c r="L22" i="19"/>
  <c r="L23" i="19"/>
  <c r="L24" i="19"/>
  <c r="L25" i="19"/>
  <c r="L26" i="19"/>
  <c r="L27" i="19"/>
  <c r="L28" i="19"/>
  <c r="L29" i="19"/>
  <c r="L30" i="19"/>
  <c r="L31" i="19"/>
  <c r="L32" i="19"/>
  <c r="L33" i="19"/>
  <c r="L34" i="19"/>
  <c r="L35" i="19"/>
  <c r="L36" i="19"/>
  <c r="L17" i="19"/>
  <c r="J18" i="19"/>
  <c r="J19" i="19"/>
  <c r="J20" i="19"/>
  <c r="J21" i="19"/>
  <c r="N21" i="19" s="1"/>
  <c r="J22" i="19"/>
  <c r="J23" i="19"/>
  <c r="J24" i="19"/>
  <c r="J25" i="19"/>
  <c r="J26" i="19"/>
  <c r="J27" i="19"/>
  <c r="J28" i="19"/>
  <c r="J29" i="19"/>
  <c r="N29" i="19" s="1"/>
  <c r="J30" i="19"/>
  <c r="J31" i="19"/>
  <c r="J32" i="19"/>
  <c r="J33" i="19"/>
  <c r="J34" i="19"/>
  <c r="J35" i="19"/>
  <c r="J36" i="19"/>
  <c r="J17" i="19"/>
  <c r="N17" i="19" s="1"/>
  <c r="T18" i="19"/>
  <c r="T19" i="19"/>
  <c r="T21" i="19"/>
  <c r="T24" i="19"/>
  <c r="T25" i="19"/>
  <c r="T26" i="19"/>
  <c r="T27" i="19"/>
  <c r="T28" i="19"/>
  <c r="T30" i="19"/>
  <c r="T31" i="19"/>
  <c r="T32" i="19"/>
  <c r="T34" i="19"/>
  <c r="T35" i="19"/>
  <c r="T36" i="19"/>
  <c r="AA36" i="31" l="1"/>
  <c r="AO33" i="31"/>
  <c r="AO22" i="32"/>
  <c r="AF21" i="32"/>
  <c r="AH21" i="32" s="1"/>
  <c r="M31" i="32"/>
  <c r="K24" i="32"/>
  <c r="M24" i="32" s="1"/>
  <c r="Y22" i="32"/>
  <c r="AA22" i="32" s="1"/>
  <c r="R18" i="32"/>
  <c r="T18" i="32" s="1"/>
  <c r="K29" i="32"/>
  <c r="M29" i="32" s="1"/>
  <c r="AF30" i="32"/>
  <c r="AH30" i="32" s="1"/>
  <c r="AM24" i="32"/>
  <c r="AO24" i="32" s="1"/>
  <c r="AM18" i="32"/>
  <c r="AO18" i="32" s="1"/>
  <c r="Y29" i="32"/>
  <c r="AA29" i="32" s="1"/>
  <c r="AF24" i="32"/>
  <c r="AH24" i="32" s="1"/>
  <c r="M32" i="32"/>
  <c r="M34" i="32"/>
  <c r="K18" i="32"/>
  <c r="M18" i="32" s="1"/>
  <c r="K23" i="32"/>
  <c r="M23" i="32" s="1"/>
  <c r="AF23" i="32"/>
  <c r="AH23" i="32" s="1"/>
  <c r="Y30" i="32"/>
  <c r="AA30" i="32" s="1"/>
  <c r="AF29" i="32"/>
  <c r="AH29" i="32" s="1"/>
  <c r="AA31" i="32"/>
  <c r="T24" i="32"/>
  <c r="R22" i="32"/>
  <c r="T22" i="32" s="1"/>
  <c r="AF22" i="32"/>
  <c r="AH22" i="32" s="1"/>
  <c r="K22" i="32"/>
  <c r="M22" i="32" s="1"/>
  <c r="K30" i="32"/>
  <c r="M30" i="32" s="1"/>
  <c r="T21" i="32"/>
  <c r="K21" i="32"/>
  <c r="M21" i="32" s="1"/>
  <c r="AM30" i="32"/>
  <c r="AO30" i="32" s="1"/>
  <c r="Y18" i="32"/>
  <c r="AA18" i="32" s="1"/>
  <c r="Y21" i="32"/>
  <c r="AA21" i="32" s="1"/>
  <c r="AM29" i="32"/>
  <c r="AO29" i="32" s="1"/>
  <c r="AM23" i="32"/>
  <c r="AO23" i="32" s="1"/>
  <c r="R32" i="32"/>
  <c r="T32" i="32" s="1"/>
  <c r="AF32" i="32"/>
  <c r="AH32" i="32" s="1"/>
  <c r="K33" i="31"/>
  <c r="M33" i="31" s="1"/>
  <c r="Y33" i="31"/>
  <c r="AA33" i="31" s="1"/>
  <c r="AF24" i="31"/>
  <c r="AH24" i="31" s="1"/>
  <c r="AM29" i="31"/>
  <c r="AO29" i="31" s="1"/>
  <c r="AA20" i="31"/>
  <c r="AA24" i="31"/>
  <c r="M19" i="31"/>
  <c r="AF33" i="31"/>
  <c r="AH33" i="31" s="1"/>
  <c r="R32" i="31"/>
  <c r="T32" i="31" s="1"/>
  <c r="R33" i="31"/>
  <c r="T33" i="31" s="1"/>
  <c r="K31" i="31"/>
  <c r="M31" i="31" s="1"/>
  <c r="K36" i="31"/>
  <c r="M36" i="31" s="1"/>
  <c r="AM36" i="31"/>
  <c r="AO36" i="31" s="1"/>
  <c r="R36" i="31"/>
  <c r="T36" i="31" s="1"/>
  <c r="Y31" i="31"/>
  <c r="AA31" i="31" s="1"/>
  <c r="AF29" i="31"/>
  <c r="AH29" i="31" s="1"/>
  <c r="K29" i="31"/>
  <c r="M29" i="31" s="1"/>
  <c r="R29" i="31"/>
  <c r="T29" i="31" s="1"/>
  <c r="AH23" i="31"/>
  <c r="R20" i="31"/>
  <c r="T20" i="31" s="1"/>
  <c r="AM20" i="31"/>
  <c r="AO20" i="31" s="1"/>
  <c r="K20" i="31"/>
  <c r="M20" i="31" s="1"/>
  <c r="AF20" i="31"/>
  <c r="AH20" i="31" s="1"/>
  <c r="T19" i="31"/>
  <c r="AM22" i="31"/>
  <c r="AO22" i="31" s="1"/>
  <c r="Y22" i="31"/>
  <c r="AA22" i="31" s="1"/>
  <c r="AF36" i="31"/>
  <c r="AH36" i="31" s="1"/>
  <c r="AO25" i="31"/>
  <c r="AH17" i="31"/>
  <c r="K22" i="31"/>
  <c r="M22" i="31" s="1"/>
  <c r="AO21" i="31"/>
  <c r="AF21" i="31"/>
  <c r="AH21" i="31" s="1"/>
  <c r="AO27" i="31"/>
  <c r="Y32" i="31"/>
  <c r="AA32" i="31" s="1"/>
  <c r="AF31" i="31"/>
  <c r="AH31" i="31" s="1"/>
  <c r="AF25" i="31"/>
  <c r="AH25" i="31" s="1"/>
  <c r="T22" i="31"/>
  <c r="K25" i="31"/>
  <c r="M25" i="31" s="1"/>
  <c r="R25" i="31"/>
  <c r="T25" i="31" s="1"/>
  <c r="Y25" i="31"/>
  <c r="AA25" i="31" s="1"/>
  <c r="M24" i="31"/>
  <c r="AM31" i="31"/>
  <c r="AO31" i="31" s="1"/>
  <c r="T24" i="31"/>
  <c r="AH22" i="31"/>
  <c r="Y21" i="31"/>
  <c r="AA21" i="31" s="1"/>
  <c r="R21" i="31"/>
  <c r="T21" i="31" s="1"/>
  <c r="K21" i="31"/>
  <c r="M21" i="31" s="1"/>
  <c r="M27" i="31"/>
  <c r="AF34" i="31"/>
  <c r="AH34" i="31" s="1"/>
  <c r="K34" i="31"/>
  <c r="M34" i="31" s="1"/>
  <c r="Y34" i="31"/>
  <c r="AA34" i="31" s="1"/>
  <c r="AM34" i="31"/>
  <c r="AO34" i="31" s="1"/>
  <c r="AF35" i="31"/>
  <c r="AH35" i="31" s="1"/>
  <c r="Y35" i="31"/>
  <c r="AA35" i="31" s="1"/>
  <c r="K35" i="31"/>
  <c r="M35" i="31" s="1"/>
  <c r="AM35" i="31"/>
  <c r="AO35" i="31" s="1"/>
  <c r="AM32" i="31"/>
  <c r="AO32" i="31" s="1"/>
  <c r="AF32" i="31"/>
  <c r="AH32" i="31" s="1"/>
  <c r="T27" i="31"/>
  <c r="R30" i="31"/>
  <c r="T30" i="31" s="1"/>
  <c r="AM30" i="31"/>
  <c r="AO30" i="31" s="1"/>
  <c r="Y30" i="31"/>
  <c r="AA30" i="31" s="1"/>
  <c r="K30" i="31"/>
  <c r="M30" i="31" s="1"/>
  <c r="AF26" i="31"/>
  <c r="AH26" i="31" s="1"/>
  <c r="K26" i="31"/>
  <c r="M26" i="31" s="1"/>
  <c r="Y26" i="31"/>
  <c r="AA26" i="31" s="1"/>
  <c r="AM26" i="31"/>
  <c r="AO26" i="31" s="1"/>
  <c r="R26" i="31"/>
  <c r="T26" i="31" s="1"/>
  <c r="R35" i="31"/>
  <c r="T35" i="31" s="1"/>
  <c r="N30" i="19"/>
  <c r="N22" i="19"/>
  <c r="N35" i="19"/>
  <c r="N27" i="19"/>
  <c r="N19" i="19"/>
  <c r="N34" i="19"/>
  <c r="N26" i="19"/>
  <c r="N18" i="19"/>
  <c r="N32" i="19"/>
  <c r="N24" i="19"/>
  <c r="N31" i="19"/>
  <c r="N23" i="19"/>
  <c r="N36" i="19"/>
  <c r="N28" i="19"/>
  <c r="N20" i="19"/>
  <c r="N33" i="19"/>
  <c r="N25" i="19"/>
  <c r="T17" i="19"/>
  <c r="AA34" i="19"/>
  <c r="AH35" i="19"/>
  <c r="AA35" i="19"/>
  <c r="AH34" i="19"/>
  <c r="G99" i="30"/>
  <c r="G98" i="30"/>
  <c r="G97" i="30"/>
  <c r="F97" i="30"/>
  <c r="E97" i="30"/>
  <c r="G96" i="30"/>
  <c r="G95" i="30"/>
  <c r="G94" i="30"/>
  <c r="F94" i="30"/>
  <c r="E94" i="30"/>
  <c r="G93" i="30"/>
  <c r="G92" i="30"/>
  <c r="G91" i="30"/>
  <c r="F91" i="30"/>
  <c r="E91" i="30"/>
  <c r="G90" i="30"/>
  <c r="G89" i="30"/>
  <c r="G88" i="30"/>
  <c r="F88" i="30"/>
  <c r="E88" i="30"/>
  <c r="G87" i="30"/>
  <c r="G86" i="30"/>
  <c r="G85" i="30"/>
  <c r="F85" i="30"/>
  <c r="E85" i="30"/>
  <c r="C85" i="30"/>
  <c r="B85" i="30"/>
  <c r="A85" i="30"/>
  <c r="G84" i="30"/>
  <c r="G83" i="30"/>
  <c r="G82" i="30"/>
  <c r="F82" i="30"/>
  <c r="E82" i="30"/>
  <c r="G81" i="30"/>
  <c r="G80" i="30"/>
  <c r="G79" i="30"/>
  <c r="F79" i="30"/>
  <c r="E79" i="30"/>
  <c r="G78" i="30"/>
  <c r="G77" i="30"/>
  <c r="G76" i="30"/>
  <c r="F76" i="30"/>
  <c r="E76" i="30"/>
  <c r="G75" i="30"/>
  <c r="G74" i="30"/>
  <c r="G73" i="30"/>
  <c r="F73" i="30"/>
  <c r="E73" i="30"/>
  <c r="G72" i="30"/>
  <c r="G71" i="30"/>
  <c r="G70" i="30"/>
  <c r="F70" i="30"/>
  <c r="E70" i="30"/>
  <c r="C70" i="30"/>
  <c r="B70" i="30"/>
  <c r="A70" i="30"/>
  <c r="G69" i="30"/>
  <c r="G68" i="30"/>
  <c r="G67" i="30"/>
  <c r="F67" i="30"/>
  <c r="E67" i="30"/>
  <c r="G66" i="30"/>
  <c r="G65" i="30"/>
  <c r="G64" i="30"/>
  <c r="F64" i="30"/>
  <c r="E64" i="30"/>
  <c r="G63" i="30"/>
  <c r="G62" i="30"/>
  <c r="G61" i="30"/>
  <c r="F61" i="30"/>
  <c r="E61" i="30"/>
  <c r="G60" i="30"/>
  <c r="G59" i="30"/>
  <c r="G58" i="30"/>
  <c r="F58" i="30"/>
  <c r="E58" i="30"/>
  <c r="G57" i="30"/>
  <c r="G56" i="30"/>
  <c r="G55" i="30"/>
  <c r="F55" i="30"/>
  <c r="E55" i="30"/>
  <c r="C55" i="30"/>
  <c r="B55" i="30"/>
  <c r="A55" i="30"/>
  <c r="G54" i="30"/>
  <c r="G53" i="30"/>
  <c r="G52" i="30"/>
  <c r="F52" i="30"/>
  <c r="E52" i="30"/>
  <c r="G51" i="30"/>
  <c r="G50" i="30"/>
  <c r="G49" i="30"/>
  <c r="F49" i="30"/>
  <c r="E49" i="30"/>
  <c r="G48" i="30"/>
  <c r="G47" i="30"/>
  <c r="G46" i="30"/>
  <c r="F46" i="30"/>
  <c r="E46" i="30"/>
  <c r="G45" i="30"/>
  <c r="G44" i="30"/>
  <c r="G43" i="30"/>
  <c r="F43" i="30"/>
  <c r="E43" i="30"/>
  <c r="G42" i="30"/>
  <c r="G41" i="30"/>
  <c r="G40" i="30"/>
  <c r="F40" i="30"/>
  <c r="E40" i="30"/>
  <c r="C40" i="30"/>
  <c r="B40" i="30"/>
  <c r="A40" i="30"/>
  <c r="G39" i="30"/>
  <c r="G38" i="30"/>
  <c r="G37" i="30"/>
  <c r="F37" i="30"/>
  <c r="E37" i="30"/>
  <c r="G36" i="30"/>
  <c r="G35" i="30"/>
  <c r="G34" i="30"/>
  <c r="F34" i="30"/>
  <c r="E34" i="30"/>
  <c r="G33" i="30"/>
  <c r="G32" i="30"/>
  <c r="G31" i="30"/>
  <c r="F31" i="30"/>
  <c r="E31" i="30"/>
  <c r="G30" i="30"/>
  <c r="G29" i="30"/>
  <c r="G28" i="30"/>
  <c r="F28" i="30"/>
  <c r="E28" i="30"/>
  <c r="G27" i="30"/>
  <c r="G26" i="30"/>
  <c r="G25" i="30"/>
  <c r="F25" i="30"/>
  <c r="E25" i="30"/>
  <c r="C25" i="30"/>
  <c r="B25" i="30"/>
  <c r="A25" i="30"/>
  <c r="O8" i="30"/>
  <c r="L8" i="30"/>
  <c r="I8" i="30"/>
  <c r="G24" i="30"/>
  <c r="G23" i="30"/>
  <c r="G22" i="30"/>
  <c r="F22" i="30"/>
  <c r="E22" i="30"/>
  <c r="G21" i="30"/>
  <c r="G20" i="30"/>
  <c r="G19" i="30"/>
  <c r="F19" i="30"/>
  <c r="E19" i="30"/>
  <c r="G18" i="30"/>
  <c r="G17" i="30"/>
  <c r="G16" i="30"/>
  <c r="F16" i="30"/>
  <c r="E13" i="30"/>
  <c r="E16" i="30"/>
  <c r="G15" i="30"/>
  <c r="G14" i="30"/>
  <c r="G13" i="30"/>
  <c r="F13" i="30"/>
  <c r="G12" i="30"/>
  <c r="G11" i="30"/>
  <c r="G10" i="30"/>
  <c r="F10" i="30"/>
  <c r="E10" i="30"/>
  <c r="C10" i="30"/>
  <c r="B10" i="30"/>
  <c r="A10" i="30"/>
  <c r="G210" i="28"/>
  <c r="G209" i="28"/>
  <c r="G155" i="28"/>
  <c r="G154" i="28"/>
  <c r="E154" i="28"/>
  <c r="F154" i="28"/>
  <c r="G153" i="28"/>
  <c r="G152" i="28"/>
  <c r="G151" i="28"/>
  <c r="G150" i="28"/>
  <c r="F150" i="28"/>
  <c r="E150" i="28"/>
  <c r="G149" i="28"/>
  <c r="G148" i="28"/>
  <c r="G147" i="28"/>
  <c r="G146" i="28"/>
  <c r="E146" i="28"/>
  <c r="F146" i="28"/>
  <c r="G145" i="28"/>
  <c r="G144" i="28"/>
  <c r="G143" i="28" l="1"/>
  <c r="G142" i="28"/>
  <c r="C142" i="28"/>
  <c r="D142" i="28"/>
  <c r="E142" i="28"/>
  <c r="F142" i="28"/>
  <c r="B142" i="28"/>
  <c r="G90" i="28"/>
  <c r="G89" i="28"/>
  <c r="G88" i="28"/>
  <c r="G87" i="28"/>
  <c r="E87" i="28"/>
  <c r="F87" i="28"/>
  <c r="G86" i="28"/>
  <c r="G85" i="28"/>
  <c r="G84" i="28"/>
  <c r="G83" i="28"/>
  <c r="E83" i="28"/>
  <c r="F83" i="28"/>
  <c r="G82" i="28"/>
  <c r="G81" i="28"/>
  <c r="G80" i="28"/>
  <c r="G79" i="28"/>
  <c r="E79" i="28"/>
  <c r="F79" i="28"/>
  <c r="G78" i="28"/>
  <c r="G77" i="28"/>
  <c r="G76" i="28"/>
  <c r="G75" i="28"/>
  <c r="C75" i="28"/>
  <c r="D75" i="28"/>
  <c r="E75" i="28"/>
  <c r="F75" i="28"/>
  <c r="B75" i="28"/>
  <c r="G25" i="28"/>
  <c r="G24" i="28"/>
  <c r="G23" i="28"/>
  <c r="G22" i="28"/>
  <c r="E22" i="28"/>
  <c r="F22" i="28"/>
  <c r="G21" i="28"/>
  <c r="G20" i="28"/>
  <c r="G19" i="28"/>
  <c r="G18" i="28"/>
  <c r="E18" i="28"/>
  <c r="F18" i="28"/>
  <c r="G17" i="28"/>
  <c r="G16" i="28"/>
  <c r="G15" i="28"/>
  <c r="G14" i="28"/>
  <c r="F14" i="28"/>
  <c r="G13" i="28"/>
  <c r="E14" i="28"/>
  <c r="G12" i="28" l="1"/>
  <c r="G11" i="28"/>
  <c r="G10" i="28"/>
  <c r="F10" i="28"/>
  <c r="E10" i="28"/>
  <c r="D10" i="28"/>
  <c r="C10" i="28"/>
  <c r="B10" i="28"/>
  <c r="A10" i="28"/>
  <c r="H58" i="28"/>
  <c r="H61" i="28"/>
  <c r="S74" i="28"/>
  <c r="P74" i="28"/>
  <c r="M74" i="28"/>
  <c r="J74" i="28"/>
  <c r="S73" i="28"/>
  <c r="P73" i="28"/>
  <c r="M73" i="28"/>
  <c r="K73" i="28"/>
  <c r="J73" i="28"/>
  <c r="S72" i="28"/>
  <c r="P72" i="28"/>
  <c r="M72" i="28"/>
  <c r="J72" i="28"/>
  <c r="S71" i="28"/>
  <c r="P71" i="28"/>
  <c r="M71" i="28"/>
  <c r="J71" i="28"/>
  <c r="S70" i="28"/>
  <c r="P70" i="28"/>
  <c r="M70" i="28"/>
  <c r="J70" i="28"/>
  <c r="K70" i="28"/>
  <c r="S69" i="28"/>
  <c r="P69" i="28"/>
  <c r="M69" i="28"/>
  <c r="J69" i="28"/>
  <c r="S68" i="28"/>
  <c r="P68" i="28"/>
  <c r="M68" i="28"/>
  <c r="J68" i="28"/>
  <c r="S67" i="28"/>
  <c r="P67" i="28"/>
  <c r="M67" i="28"/>
  <c r="J67" i="28"/>
  <c r="S66" i="28"/>
  <c r="P66" i="28"/>
  <c r="M66" i="28"/>
  <c r="J66" i="28"/>
  <c r="S65" i="28"/>
  <c r="P65" i="28"/>
  <c r="M65" i="28"/>
  <c r="J65" i="28"/>
  <c r="S64" i="28"/>
  <c r="P64" i="28"/>
  <c r="M64" i="28"/>
  <c r="J64" i="28"/>
  <c r="S63" i="28"/>
  <c r="P63" i="28"/>
  <c r="M63" i="28"/>
  <c r="J63" i="28"/>
  <c r="S62" i="28"/>
  <c r="P62" i="28"/>
  <c r="M62" i="28"/>
  <c r="J62" i="28"/>
  <c r="S61" i="28"/>
  <c r="P61" i="28"/>
  <c r="M61" i="28"/>
  <c r="J61" i="28"/>
  <c r="S60" i="28"/>
  <c r="P60" i="28"/>
  <c r="M60" i="28"/>
  <c r="J60" i="28"/>
  <c r="S59" i="28"/>
  <c r="P59" i="28"/>
  <c r="M59" i="28"/>
  <c r="J59" i="28"/>
  <c r="S58" i="28"/>
  <c r="P58" i="28"/>
  <c r="M58" i="28"/>
  <c r="J58" i="28"/>
  <c r="S57" i="28"/>
  <c r="P57" i="28"/>
  <c r="M57" i="28"/>
  <c r="J57" i="28"/>
  <c r="H57" i="28"/>
  <c r="S56" i="28"/>
  <c r="P56" i="28"/>
  <c r="M56" i="28"/>
  <c r="J56" i="28"/>
  <c r="S55" i="28"/>
  <c r="P55" i="28"/>
  <c r="M55" i="28"/>
  <c r="J55" i="28"/>
  <c r="S54" i="28"/>
  <c r="P54" i="28"/>
  <c r="M54" i="28"/>
  <c r="J54" i="28"/>
  <c r="S53" i="28"/>
  <c r="P53" i="28"/>
  <c r="M53" i="28"/>
  <c r="J53" i="28"/>
  <c r="S52" i="28"/>
  <c r="P52" i="28"/>
  <c r="M52" i="28"/>
  <c r="J52" i="28"/>
  <c r="H52" i="28"/>
  <c r="S51" i="28"/>
  <c r="P51" i="28"/>
  <c r="M51" i="28"/>
  <c r="J51" i="28"/>
  <c r="S50" i="28"/>
  <c r="P50" i="28"/>
  <c r="M50" i="28"/>
  <c r="J50" i="28"/>
  <c r="H50" i="28"/>
  <c r="S49" i="28"/>
  <c r="P49" i="28"/>
  <c r="M49" i="28"/>
  <c r="J49" i="28"/>
  <c r="S48" i="28"/>
  <c r="P48" i="28"/>
  <c r="M48" i="28"/>
  <c r="J48" i="28"/>
  <c r="S47" i="28"/>
  <c r="P47" i="28"/>
  <c r="M47" i="28"/>
  <c r="J47" i="28"/>
  <c r="S46" i="28"/>
  <c r="P46" i="28"/>
  <c r="M46" i="28"/>
  <c r="J46" i="28"/>
  <c r="S45" i="28"/>
  <c r="P45" i="28"/>
  <c r="M45" i="28"/>
  <c r="J45" i="28"/>
  <c r="S44" i="28"/>
  <c r="P44" i="28"/>
  <c r="M44" i="28"/>
  <c r="J44" i="28"/>
  <c r="H44" i="28"/>
  <c r="S43" i="28"/>
  <c r="P43" i="28"/>
  <c r="M43" i="28"/>
  <c r="J43" i="28"/>
  <c r="S42" i="28"/>
  <c r="P42" i="28"/>
  <c r="M42" i="28"/>
  <c r="J42" i="28"/>
  <c r="S41" i="28"/>
  <c r="P41" i="28"/>
  <c r="M41" i="28"/>
  <c r="J41" i="28"/>
  <c r="S40" i="28"/>
  <c r="P40" i="28"/>
  <c r="M40" i="28"/>
  <c r="J40" i="28"/>
  <c r="S39" i="28"/>
  <c r="P39" i="28"/>
  <c r="M39" i="28"/>
  <c r="J39" i="28"/>
  <c r="S38" i="28"/>
  <c r="P38" i="28"/>
  <c r="M38" i="28"/>
  <c r="K38" i="28"/>
  <c r="J38" i="28"/>
  <c r="S37" i="28"/>
  <c r="P37" i="28"/>
  <c r="M37" i="28"/>
  <c r="J37" i="28"/>
  <c r="S36" i="28"/>
  <c r="P36" i="28"/>
  <c r="M36" i="28"/>
  <c r="J36" i="28"/>
  <c r="S35" i="28"/>
  <c r="P35" i="28"/>
  <c r="M35" i="28"/>
  <c r="J35" i="28"/>
  <c r="S34" i="28"/>
  <c r="P34" i="28"/>
  <c r="M34" i="28"/>
  <c r="J34" i="28"/>
  <c r="S33" i="28"/>
  <c r="P33" i="28"/>
  <c r="M33" i="28"/>
  <c r="J33" i="28"/>
  <c r="S32" i="28"/>
  <c r="P32" i="28"/>
  <c r="M32" i="28"/>
  <c r="J32" i="28"/>
  <c r="S31" i="28"/>
  <c r="P31" i="28"/>
  <c r="M31" i="28"/>
  <c r="J31" i="28"/>
  <c r="S30" i="28"/>
  <c r="P30" i="28"/>
  <c r="M30" i="28"/>
  <c r="J30" i="28"/>
  <c r="S29" i="28"/>
  <c r="P29" i="28"/>
  <c r="M29" i="28"/>
  <c r="J29" i="28"/>
  <c r="S28" i="28"/>
  <c r="P28" i="28"/>
  <c r="M28" i="28"/>
  <c r="J28" i="28"/>
  <c r="H28" i="28"/>
  <c r="S27" i="28"/>
  <c r="P27" i="28"/>
  <c r="M27" i="28"/>
  <c r="J27" i="28"/>
  <c r="S26" i="28"/>
  <c r="P26" i="28"/>
  <c r="M26" i="28"/>
  <c r="J26" i="28"/>
  <c r="R8" i="28"/>
  <c r="O8" i="28"/>
  <c r="L8" i="28"/>
  <c r="I8" i="28"/>
  <c r="I63" i="28" s="1"/>
  <c r="Q28" i="28" l="1"/>
  <c r="Q32" i="28"/>
  <c r="N35" i="28"/>
  <c r="Q58" i="28"/>
  <c r="N57" i="28"/>
  <c r="K42" i="28"/>
  <c r="N67" i="28"/>
  <c r="K34" i="28"/>
  <c r="K45" i="28"/>
  <c r="R53" i="28"/>
  <c r="N30" i="28"/>
  <c r="N32" i="28"/>
  <c r="N28" i="28"/>
  <c r="N36" i="28"/>
  <c r="Q43" i="28"/>
  <c r="Q52" i="28"/>
  <c r="O57" i="28"/>
  <c r="O36" i="28"/>
  <c r="R54" i="28"/>
  <c r="K28" i="28"/>
  <c r="O29" i="28"/>
  <c r="Q34" i="28"/>
  <c r="Q42" i="28"/>
  <c r="N52" i="28"/>
  <c r="N58" i="28"/>
  <c r="N62" i="28"/>
  <c r="Q66" i="28"/>
  <c r="O48" i="28"/>
  <c r="R45" i="28"/>
  <c r="O61" i="28"/>
  <c r="R29" i="28"/>
  <c r="O42" i="28"/>
  <c r="K52" i="28"/>
  <c r="O55" i="28"/>
  <c r="K58" i="28"/>
  <c r="R59" i="28"/>
  <c r="H68" i="28"/>
  <c r="L27" i="28"/>
  <c r="I26" i="28"/>
  <c r="R34" i="28"/>
  <c r="Q36" i="28"/>
  <c r="N43" i="28"/>
  <c r="Q44" i="28"/>
  <c r="O52" i="28"/>
  <c r="K53" i="28"/>
  <c r="K65" i="28"/>
  <c r="O39" i="28"/>
  <c r="O43" i="28"/>
  <c r="O27" i="28"/>
  <c r="O32" i="28"/>
  <c r="R37" i="28"/>
  <c r="R43" i="28"/>
  <c r="K60" i="28"/>
  <c r="L53" i="28"/>
  <c r="O41" i="28"/>
  <c r="H43" i="28"/>
  <c r="Q54" i="28"/>
  <c r="N63" i="28"/>
  <c r="L62" i="28"/>
  <c r="L69" i="28"/>
  <c r="L29" i="28"/>
  <c r="O60" i="28"/>
  <c r="R28" i="28"/>
  <c r="K29" i="28"/>
  <c r="N42" i="28"/>
  <c r="K54" i="28"/>
  <c r="R58" i="28"/>
  <c r="K62" i="28"/>
  <c r="L64" i="28"/>
  <c r="H65" i="28"/>
  <c r="N70" i="28"/>
  <c r="Q46" i="28"/>
  <c r="K46" i="28"/>
  <c r="N46" i="28"/>
  <c r="Q49" i="28"/>
  <c r="K49" i="28"/>
  <c r="N49" i="28"/>
  <c r="H49" i="28"/>
  <c r="H51" i="28"/>
  <c r="K51" i="28"/>
  <c r="Q51" i="28"/>
  <c r="O58" i="28"/>
  <c r="N38" i="28"/>
  <c r="H46" i="28"/>
  <c r="O62" i="28"/>
  <c r="N66" i="28"/>
  <c r="H66" i="28"/>
  <c r="N27" i="28"/>
  <c r="K27" i="28"/>
  <c r="H27" i="28"/>
  <c r="H30" i="28"/>
  <c r="L37" i="28"/>
  <c r="H38" i="28"/>
  <c r="Q57" i="28"/>
  <c r="K57" i="28"/>
  <c r="H62" i="28"/>
  <c r="H70" i="28"/>
  <c r="Q70" i="28"/>
  <c r="R38" i="28"/>
  <c r="L38" i="28"/>
  <c r="I54" i="28"/>
  <c r="H29" i="28"/>
  <c r="N29" i="28"/>
  <c r="Q38" i="28"/>
  <c r="N45" i="28"/>
  <c r="K50" i="28"/>
  <c r="Q50" i="28"/>
  <c r="N50" i="28"/>
  <c r="L68" i="28"/>
  <c r="R68" i="28"/>
  <c r="K72" i="28"/>
  <c r="Q72" i="28"/>
  <c r="H72" i="28"/>
  <c r="K36" i="28"/>
  <c r="L50" i="28"/>
  <c r="R50" i="28"/>
  <c r="O50" i="28"/>
  <c r="Q61" i="28"/>
  <c r="K61" i="28"/>
  <c r="H34" i="28"/>
  <c r="N34" i="28"/>
  <c r="N37" i="28"/>
  <c r="K37" i="28"/>
  <c r="H37" i="28"/>
  <c r="N48" i="28"/>
  <c r="Q48" i="28"/>
  <c r="L54" i="28"/>
  <c r="H55" i="28"/>
  <c r="Q55" i="28"/>
  <c r="L61" i="28"/>
  <c r="R61" i="28"/>
  <c r="K35" i="28"/>
  <c r="H42" i="28"/>
  <c r="N51" i="28"/>
  <c r="Q63" i="28"/>
  <c r="K66" i="28"/>
  <c r="K30" i="28"/>
  <c r="Q30" i="28"/>
  <c r="K33" i="28"/>
  <c r="R40" i="28"/>
  <c r="K43" i="28"/>
  <c r="K44" i="28"/>
  <c r="L47" i="28"/>
  <c r="Q62" i="28"/>
  <c r="Q33" i="28"/>
  <c r="L34" i="28"/>
  <c r="H36" i="28"/>
  <c r="R41" i="28"/>
  <c r="L45" i="28"/>
  <c r="O45" i="28"/>
  <c r="N53" i="28"/>
  <c r="H54" i="28"/>
  <c r="N54" i="28"/>
  <c r="H64" i="28"/>
  <c r="O66" i="28"/>
  <c r="H39" i="28"/>
  <c r="N44" i="28"/>
  <c r="Q73" i="28"/>
  <c r="N73" i="28"/>
  <c r="O73" i="28"/>
  <c r="R26" i="28"/>
  <c r="L31" i="28"/>
  <c r="H33" i="28"/>
  <c r="N33" i="28"/>
  <c r="O34" i="28"/>
  <c r="H35" i="28"/>
  <c r="Q35" i="28"/>
  <c r="Q39" i="28"/>
  <c r="H53" i="28"/>
  <c r="R56" i="28"/>
  <c r="N65" i="28"/>
  <c r="I33" i="28"/>
  <c r="O33" i="28"/>
  <c r="R33" i="28"/>
  <c r="L33" i="28"/>
  <c r="R44" i="28"/>
  <c r="O44" i="28"/>
  <c r="I44" i="28"/>
  <c r="N41" i="28"/>
  <c r="H41" i="28"/>
  <c r="K41" i="28"/>
  <c r="I48" i="28"/>
  <c r="I32" i="28"/>
  <c r="H47" i="28"/>
  <c r="Q47" i="28"/>
  <c r="K47" i="28"/>
  <c r="N47" i="28"/>
  <c r="I55" i="28"/>
  <c r="I57" i="28"/>
  <c r="R57" i="28"/>
  <c r="L57" i="28"/>
  <c r="K59" i="28"/>
  <c r="H59" i="28"/>
  <c r="N59" i="28"/>
  <c r="Q59" i="28"/>
  <c r="L35" i="28"/>
  <c r="O35" i="28"/>
  <c r="I35" i="28"/>
  <c r="R35" i="28"/>
  <c r="N40" i="28"/>
  <c r="Q40" i="28"/>
  <c r="K40" i="28"/>
  <c r="H40" i="28"/>
  <c r="O65" i="28"/>
  <c r="I65" i="28"/>
  <c r="R65" i="28"/>
  <c r="N74" i="28"/>
  <c r="Q74" i="28"/>
  <c r="K74" i="28"/>
  <c r="H74" i="28"/>
  <c r="N26" i="28"/>
  <c r="Q26" i="28"/>
  <c r="H26" i="28"/>
  <c r="K26" i="28"/>
  <c r="H31" i="28"/>
  <c r="Q31" i="28"/>
  <c r="K31" i="28"/>
  <c r="N31" i="28"/>
  <c r="I39" i="28"/>
  <c r="Q41" i="28"/>
  <c r="I46" i="28"/>
  <c r="R46" i="28"/>
  <c r="L46" i="28"/>
  <c r="O46" i="28"/>
  <c r="I52" i="28"/>
  <c r="O70" i="28"/>
  <c r="R70" i="28"/>
  <c r="I70" i="28"/>
  <c r="L70" i="28"/>
  <c r="I74" i="28"/>
  <c r="I72" i="28"/>
  <c r="I73" i="28"/>
  <c r="I53" i="28"/>
  <c r="I37" i="28"/>
  <c r="I27" i="28"/>
  <c r="I69" i="28"/>
  <c r="I68" i="28"/>
  <c r="I64" i="28"/>
  <c r="I60" i="28"/>
  <c r="I50" i="28"/>
  <c r="I34" i="28"/>
  <c r="I43" i="28"/>
  <c r="I30" i="28"/>
  <c r="L30" i="28"/>
  <c r="R30" i="28"/>
  <c r="O30" i="28"/>
  <c r="I36" i="28"/>
  <c r="I38" i="28"/>
  <c r="I41" i="28"/>
  <c r="L44" i="28"/>
  <c r="H45" i="28"/>
  <c r="I62" i="28"/>
  <c r="R62" i="28"/>
  <c r="O63" i="28"/>
  <c r="L63" i="28"/>
  <c r="R63" i="28"/>
  <c r="L65" i="28"/>
  <c r="K67" i="28"/>
  <c r="H67" i="28"/>
  <c r="Q67" i="28"/>
  <c r="I61" i="28"/>
  <c r="O28" i="28"/>
  <c r="I28" i="28"/>
  <c r="L28" i="28"/>
  <c r="O49" i="28"/>
  <c r="I49" i="28"/>
  <c r="R49" i="28"/>
  <c r="L49" i="28"/>
  <c r="L51" i="28"/>
  <c r="O51" i="28"/>
  <c r="I51" i="28"/>
  <c r="R51" i="28"/>
  <c r="Q56" i="28"/>
  <c r="N56" i="28"/>
  <c r="K56" i="28"/>
  <c r="H56" i="28"/>
  <c r="Q37" i="28"/>
  <c r="L40" i="28"/>
  <c r="Q53" i="28"/>
  <c r="L56" i="28"/>
  <c r="Q64" i="28"/>
  <c r="N64" i="28"/>
  <c r="O67" i="28"/>
  <c r="I67" i="28"/>
  <c r="L67" i="28"/>
  <c r="K68" i="28"/>
  <c r="N68" i="28"/>
  <c r="O26" i="28"/>
  <c r="Q27" i="28"/>
  <c r="I29" i="28"/>
  <c r="R31" i="28"/>
  <c r="K32" i="28"/>
  <c r="K39" i="28"/>
  <c r="L42" i="28"/>
  <c r="I45" i="28"/>
  <c r="R47" i="28"/>
  <c r="K48" i="28"/>
  <c r="K55" i="28"/>
  <c r="N61" i="28"/>
  <c r="R64" i="28"/>
  <c r="Q65" i="28"/>
  <c r="Q69" i="28"/>
  <c r="H69" i="28"/>
  <c r="K69" i="28"/>
  <c r="N69" i="28"/>
  <c r="N72" i="28"/>
  <c r="O74" i="28"/>
  <c r="N71" i="28"/>
  <c r="H71" i="28"/>
  <c r="K71" i="28"/>
  <c r="L26" i="28"/>
  <c r="R27" i="28"/>
  <c r="Q29" i="28"/>
  <c r="O31" i="28"/>
  <c r="R32" i="28"/>
  <c r="L32" i="28"/>
  <c r="O38" i="28"/>
  <c r="L39" i="28"/>
  <c r="O40" i="28"/>
  <c r="L41" i="28"/>
  <c r="I42" i="28"/>
  <c r="Q45" i="28"/>
  <c r="O47" i="28"/>
  <c r="R48" i="28"/>
  <c r="L48" i="28"/>
  <c r="O54" i="28"/>
  <c r="L55" i="28"/>
  <c r="O56" i="28"/>
  <c r="Q60" i="28"/>
  <c r="N60" i="28"/>
  <c r="L60" i="28"/>
  <c r="O64" i="28"/>
  <c r="I66" i="28"/>
  <c r="L66" i="28"/>
  <c r="Q68" i="28"/>
  <c r="O69" i="28"/>
  <c r="O71" i="28"/>
  <c r="R74" i="28"/>
  <c r="I40" i="28"/>
  <c r="I47" i="28"/>
  <c r="O59" i="28"/>
  <c r="L59" i="28"/>
  <c r="R73" i="28"/>
  <c r="R69" i="28"/>
  <c r="H32" i="28"/>
  <c r="N39" i="28"/>
  <c r="R39" i="28"/>
  <c r="H48" i="28"/>
  <c r="N55" i="28"/>
  <c r="R55" i="28"/>
  <c r="R60" i="28"/>
  <c r="R66" i="28"/>
  <c r="L73" i="28"/>
  <c r="I31" i="28"/>
  <c r="R42" i="28"/>
  <c r="I56" i="28"/>
  <c r="R36" i="28"/>
  <c r="L36" i="28"/>
  <c r="O37" i="28"/>
  <c r="L43" i="28"/>
  <c r="R52" i="28"/>
  <c r="L52" i="28"/>
  <c r="O53" i="28"/>
  <c r="I58" i="28"/>
  <c r="L58" i="28"/>
  <c r="I59" i="28"/>
  <c r="H60" i="28"/>
  <c r="K63" i="28"/>
  <c r="H63" i="28"/>
  <c r="K64" i="28"/>
  <c r="R67" i="28"/>
  <c r="Q71" i="28"/>
  <c r="R72" i="28"/>
  <c r="L74" i="28"/>
  <c r="O72" i="28"/>
  <c r="L72" i="28"/>
  <c r="I71" i="28"/>
  <c r="L71" i="28"/>
  <c r="O68" i="28"/>
  <c r="R71" i="28"/>
  <c r="H73" i="28"/>
  <c r="H55" i="30" l="1"/>
  <c r="K59" i="30"/>
  <c r="K65" i="30"/>
  <c r="K74" i="30"/>
  <c r="H79" i="30"/>
  <c r="H82" i="30"/>
  <c r="H91" i="30"/>
  <c r="H97" i="30"/>
  <c r="P96" i="30"/>
  <c r="M89" i="30"/>
  <c r="D85" i="30"/>
  <c r="M83" i="30"/>
  <c r="J79" i="30"/>
  <c r="H73" i="30"/>
  <c r="N75" i="30"/>
  <c r="P75" i="30"/>
  <c r="H70" i="30"/>
  <c r="D70" i="30"/>
  <c r="J67" i="30"/>
  <c r="H64" i="30"/>
  <c r="N63" i="30"/>
  <c r="N60" i="30"/>
  <c r="K56" i="30"/>
  <c r="N57" i="30"/>
  <c r="P81" i="30" l="1"/>
  <c r="D55" i="30"/>
  <c r="M65" i="30"/>
  <c r="P72" i="30"/>
  <c r="H58" i="30"/>
  <c r="O84" i="30"/>
  <c r="L68" i="30"/>
  <c r="L83" i="30"/>
  <c r="J55" i="30"/>
  <c r="L59" i="30"/>
  <c r="O63" i="30"/>
  <c r="O66" i="30"/>
  <c r="L65" i="30"/>
  <c r="P78" i="30"/>
  <c r="O81" i="30"/>
  <c r="I79" i="30"/>
  <c r="O99" i="30"/>
  <c r="M62" i="30"/>
  <c r="I91" i="30"/>
  <c r="O60" i="30"/>
  <c r="I61" i="30"/>
  <c r="O75" i="30"/>
  <c r="O57" i="30"/>
  <c r="L56" i="30"/>
  <c r="I55" i="30"/>
  <c r="M59" i="30"/>
  <c r="I58" i="30"/>
  <c r="L62" i="30"/>
  <c r="I64" i="30"/>
  <c r="O72" i="30"/>
  <c r="L71" i="30"/>
  <c r="I70" i="30"/>
  <c r="L74" i="30"/>
  <c r="O78" i="30"/>
  <c r="L77" i="30"/>
  <c r="I85" i="30"/>
  <c r="O90" i="30"/>
  <c r="K89" i="30"/>
  <c r="O93" i="30"/>
  <c r="O96" i="30"/>
  <c r="I94" i="30"/>
  <c r="I97" i="30"/>
  <c r="I76" i="30"/>
  <c r="L80" i="30"/>
  <c r="I82" i="30"/>
  <c r="L98" i="30"/>
  <c r="J64" i="30"/>
  <c r="O69" i="30"/>
  <c r="I67" i="30"/>
  <c r="I73" i="30"/>
  <c r="O87" i="30"/>
  <c r="L86" i="30"/>
  <c r="L89" i="30"/>
  <c r="I88" i="30"/>
  <c r="L92" i="30"/>
  <c r="L95" i="30"/>
  <c r="K77" i="30"/>
  <c r="K80" i="30"/>
  <c r="N84" i="30"/>
  <c r="H61" i="30"/>
  <c r="M56" i="30"/>
  <c r="M71" i="30"/>
  <c r="M68" i="30"/>
  <c r="K62" i="30"/>
  <c r="K71" i="30"/>
  <c r="J61" i="30"/>
  <c r="N87" i="30"/>
  <c r="J58" i="30"/>
  <c r="H67" i="30"/>
  <c r="J82" i="30"/>
  <c r="P63" i="30"/>
  <c r="J73" i="30"/>
  <c r="K95" i="30"/>
  <c r="K92" i="30"/>
  <c r="P66" i="30"/>
  <c r="P69" i="30"/>
  <c r="P84" i="30"/>
  <c r="M92" i="30"/>
  <c r="J94" i="30"/>
  <c r="N90" i="30"/>
  <c r="P99" i="30"/>
  <c r="M95" i="30"/>
  <c r="H94" i="30"/>
  <c r="M98" i="30"/>
  <c r="N66" i="30"/>
  <c r="P57" i="30"/>
  <c r="P60" i="30"/>
  <c r="N69" i="30"/>
  <c r="M77" i="30"/>
  <c r="N72" i="30"/>
  <c r="J70" i="30"/>
  <c r="K68" i="30"/>
  <c r="M74" i="30"/>
  <c r="J76" i="30"/>
  <c r="H85" i="30"/>
  <c r="N78" i="30"/>
  <c r="J85" i="30"/>
  <c r="H76" i="30"/>
  <c r="N81" i="30"/>
  <c r="M80" i="30"/>
  <c r="M86" i="30"/>
  <c r="K86" i="30"/>
  <c r="K83" i="30"/>
  <c r="P93" i="30"/>
  <c r="P90" i="30"/>
  <c r="N93" i="30"/>
  <c r="H88" i="30"/>
  <c r="P87" i="30"/>
  <c r="J88" i="30"/>
  <c r="K98" i="30"/>
  <c r="N96" i="30"/>
  <c r="J91" i="30"/>
  <c r="N99" i="30"/>
  <c r="J97" i="30"/>
  <c r="D10" i="30"/>
  <c r="P18" i="30"/>
  <c r="M26" i="30"/>
  <c r="D25" i="30" l="1"/>
  <c r="J40" i="30"/>
  <c r="D40" i="30"/>
  <c r="P54" i="30"/>
  <c r="J49" i="30"/>
  <c r="P51" i="30"/>
  <c r="P48" i="30"/>
  <c r="M41" i="30"/>
  <c r="J37" i="30"/>
  <c r="J31" i="30"/>
  <c r="M29" i="30"/>
  <c r="M50" i="30"/>
  <c r="J43" i="30"/>
  <c r="M35" i="30"/>
  <c r="J52" i="30"/>
  <c r="J46" i="30"/>
  <c r="M47" i="30"/>
  <c r="M44" i="30"/>
  <c r="P45" i="30"/>
  <c r="M53" i="30"/>
  <c r="J19" i="30"/>
  <c r="M14" i="30"/>
  <c r="P12" i="30"/>
  <c r="P42" i="30"/>
  <c r="P39" i="30"/>
  <c r="J34" i="30"/>
  <c r="M38" i="30"/>
  <c r="P36" i="30"/>
  <c r="M32" i="30"/>
  <c r="P33" i="30"/>
  <c r="M20" i="30"/>
  <c r="P15" i="30"/>
  <c r="J10" i="30"/>
  <c r="P30" i="30"/>
  <c r="M23" i="30"/>
  <c r="P24" i="30"/>
  <c r="M17" i="30"/>
  <c r="J13" i="30"/>
  <c r="J28" i="30"/>
  <c r="J25" i="30"/>
  <c r="P27" i="30"/>
  <c r="J22" i="30"/>
  <c r="P21" i="30"/>
  <c r="J16" i="30"/>
  <c r="M11" i="30"/>
  <c r="S210" i="28"/>
  <c r="S153" i="28"/>
  <c r="S149" i="28"/>
  <c r="S145" i="28"/>
  <c r="P209" i="28"/>
  <c r="P152" i="28"/>
  <c r="P148" i="28"/>
  <c r="P144" i="28"/>
  <c r="M155" i="28"/>
  <c r="M151" i="28"/>
  <c r="M147" i="28"/>
  <c r="M143" i="28"/>
  <c r="J154" i="28"/>
  <c r="J150" i="28"/>
  <c r="J146" i="28"/>
  <c r="J142" i="28"/>
  <c r="S90" i="28"/>
  <c r="S86" i="28"/>
  <c r="S82" i="28"/>
  <c r="S78" i="28"/>
  <c r="P89" i="28"/>
  <c r="P85" i="28"/>
  <c r="P81" i="28"/>
  <c r="P77" i="28"/>
  <c r="M88" i="28"/>
  <c r="M84" i="28"/>
  <c r="M80" i="28"/>
  <c r="M76" i="28"/>
  <c r="J87" i="28"/>
  <c r="J83" i="28"/>
  <c r="J79" i="28"/>
  <c r="J75" i="28"/>
  <c r="S13" i="28"/>
  <c r="S17" i="28"/>
  <c r="S21" i="28"/>
  <c r="S25" i="28"/>
  <c r="P12" i="28"/>
  <c r="P16" i="28"/>
  <c r="P20" i="28"/>
  <c r="P24" i="28"/>
  <c r="M11" i="28"/>
  <c r="M15" i="28"/>
  <c r="M19" i="28"/>
  <c r="M23" i="28"/>
  <c r="J14" i="28"/>
  <c r="J18" i="28"/>
  <c r="J22" i="28"/>
  <c r="J10" i="28" l="1"/>
  <c r="L15" i="28" l="1"/>
  <c r="L19" i="28"/>
  <c r="I18" i="28"/>
  <c r="R25" i="28"/>
  <c r="L23" i="28"/>
  <c r="O77" i="28"/>
  <c r="I75" i="28"/>
  <c r="R82" i="28"/>
  <c r="L80" i="28"/>
  <c r="I150" i="28"/>
  <c r="O12" i="30"/>
  <c r="O15" i="30"/>
  <c r="O18" i="30"/>
  <c r="N24" i="30"/>
  <c r="N30" i="30"/>
  <c r="I34" i="30"/>
  <c r="I37" i="30"/>
  <c r="L41" i="30"/>
  <c r="N45" i="30"/>
  <c r="O16" i="28"/>
  <c r="I14" i="28"/>
  <c r="O20" i="28"/>
  <c r="R78" i="28"/>
  <c r="O81" i="28"/>
  <c r="O85" i="28"/>
  <c r="L84" i="28"/>
  <c r="O89" i="28"/>
  <c r="O144" i="28"/>
  <c r="L143" i="28"/>
  <c r="I142" i="28"/>
  <c r="O148" i="28"/>
  <c r="I146" i="28"/>
  <c r="N12" i="30"/>
  <c r="I10" i="30"/>
  <c r="L20" i="30"/>
  <c r="I22" i="30"/>
  <c r="O27" i="30"/>
  <c r="L26" i="30"/>
  <c r="I25" i="30"/>
  <c r="L29" i="30"/>
  <c r="I28" i="30"/>
  <c r="H34" i="30"/>
  <c r="N42" i="30"/>
  <c r="K41" i="30"/>
  <c r="I40" i="30"/>
  <c r="I43" i="30"/>
  <c r="L50" i="30"/>
  <c r="K53" i="30"/>
  <c r="R17" i="28"/>
  <c r="I22" i="28"/>
  <c r="I79" i="28"/>
  <c r="R153" i="28"/>
  <c r="O152" i="28"/>
  <c r="L151" i="28"/>
  <c r="L11" i="30"/>
  <c r="N21" i="30"/>
  <c r="I31" i="30"/>
  <c r="O42" i="30"/>
  <c r="N54" i="30"/>
  <c r="L53" i="30"/>
  <c r="R86" i="28"/>
  <c r="I83" i="28"/>
  <c r="R90" i="28"/>
  <c r="L88" i="28"/>
  <c r="I87" i="28"/>
  <c r="R145" i="28"/>
  <c r="R149" i="28"/>
  <c r="L147" i="28"/>
  <c r="K14" i="30"/>
  <c r="K17" i="30"/>
  <c r="I16" i="30"/>
  <c r="O21" i="30"/>
  <c r="I19" i="30"/>
  <c r="O24" i="30"/>
  <c r="L23" i="30"/>
  <c r="O30" i="30"/>
  <c r="N33" i="30"/>
  <c r="K32" i="30"/>
  <c r="K35" i="30"/>
  <c r="N39" i="30"/>
  <c r="O45" i="30"/>
  <c r="L44" i="30"/>
  <c r="O48" i="30"/>
  <c r="L47" i="30"/>
  <c r="I46" i="30"/>
  <c r="O51" i="30"/>
  <c r="I49" i="30"/>
  <c r="O54" i="30"/>
  <c r="H52" i="30"/>
  <c r="R21" i="28"/>
  <c r="I154" i="28"/>
  <c r="H16" i="30"/>
  <c r="K47" i="30"/>
  <c r="O24" i="28"/>
  <c r="L76" i="28"/>
  <c r="R210" i="28"/>
  <c r="O209" i="28"/>
  <c r="L155" i="28"/>
  <c r="H10" i="30"/>
  <c r="L14" i="30"/>
  <c r="I13" i="30"/>
  <c r="L17" i="30"/>
  <c r="N27" i="30"/>
  <c r="K29" i="30"/>
  <c r="H28" i="30"/>
  <c r="O33" i="30"/>
  <c r="L32" i="30"/>
  <c r="O36" i="30"/>
  <c r="L35" i="30"/>
  <c r="O39" i="30"/>
  <c r="L38" i="30"/>
  <c r="I52" i="30"/>
  <c r="H37" i="30"/>
  <c r="K50" i="30"/>
  <c r="Q149" i="28"/>
  <c r="Q78" i="28"/>
  <c r="Q17" i="28"/>
  <c r="Q90" i="28"/>
  <c r="Q21" i="28"/>
  <c r="N89" i="28"/>
  <c r="K15" i="28"/>
  <c r="N24" i="28"/>
  <c r="N77" i="28"/>
  <c r="K76" i="28"/>
  <c r="K147" i="28"/>
  <c r="N152" i="28"/>
  <c r="Q25" i="28"/>
  <c r="K80" i="28"/>
  <c r="Q153" i="28"/>
  <c r="K26" i="30"/>
  <c r="H22" i="30"/>
  <c r="H31" i="30"/>
  <c r="K44" i="30"/>
  <c r="N48" i="30"/>
  <c r="H14" i="28"/>
  <c r="K19" i="28"/>
  <c r="H40" i="30"/>
  <c r="H49" i="30"/>
  <c r="H43" i="30"/>
  <c r="N51" i="30"/>
  <c r="H46" i="30"/>
  <c r="N36" i="30"/>
  <c r="H25" i="30"/>
  <c r="K38" i="30"/>
  <c r="K23" i="30"/>
  <c r="H19" i="30"/>
  <c r="K20" i="30"/>
  <c r="N18" i="30"/>
  <c r="N15" i="30"/>
  <c r="H13" i="30"/>
  <c r="K11" i="30"/>
  <c r="N148" i="28"/>
  <c r="K143" i="28"/>
  <c r="K151" i="28"/>
  <c r="H146" i="28"/>
  <c r="H150" i="28"/>
  <c r="Q145" i="28"/>
  <c r="N144" i="28"/>
  <c r="H142" i="28"/>
  <c r="N209" i="28"/>
  <c r="Q210" i="28"/>
  <c r="K155" i="28"/>
  <c r="H154" i="28"/>
  <c r="K84" i="28"/>
  <c r="H79" i="28"/>
  <c r="K88" i="28"/>
  <c r="Q82" i="28"/>
  <c r="H87" i="28"/>
  <c r="H75" i="28"/>
  <c r="N81" i="28"/>
  <c r="N85" i="28"/>
  <c r="Q86" i="28"/>
  <c r="H83" i="28"/>
  <c r="K23" i="28"/>
  <c r="H22" i="28"/>
  <c r="N20" i="28"/>
  <c r="H18" i="28"/>
  <c r="N16" i="28"/>
  <c r="AH30" i="19" l="1"/>
  <c r="AH22" i="19"/>
  <c r="AH29" i="19"/>
  <c r="AH21" i="19"/>
  <c r="AH28" i="19"/>
  <c r="AH27" i="19"/>
  <c r="AH36" i="19"/>
  <c r="AH26" i="19"/>
  <c r="Q13" i="28" s="1"/>
  <c r="AH33" i="19"/>
  <c r="AH25" i="19"/>
  <c r="AH32" i="19"/>
  <c r="AH24" i="19"/>
  <c r="AH31" i="19"/>
  <c r="AH23" i="19"/>
  <c r="AH20" i="19"/>
  <c r="AH19" i="19"/>
  <c r="AH18" i="19"/>
  <c r="AH17" i="19"/>
  <c r="L11" i="28"/>
  <c r="I10" i="28"/>
  <c r="R13" i="28"/>
  <c r="O12" i="28"/>
  <c r="K11" i="28"/>
  <c r="AA27" i="19" l="1"/>
  <c r="AA17" i="19"/>
  <c r="AA25" i="19"/>
  <c r="AA33" i="19"/>
  <c r="AA21" i="19"/>
  <c r="AA30" i="19"/>
  <c r="AA32" i="19"/>
  <c r="AA18" i="19"/>
  <c r="AA28" i="19"/>
  <c r="N12" i="28" s="1"/>
  <c r="AA23" i="19"/>
  <c r="AA24" i="19"/>
  <c r="AA20" i="19"/>
  <c r="AA36" i="19"/>
  <c r="AA29" i="19"/>
  <c r="AA22" i="19"/>
  <c r="AA19" i="19"/>
  <c r="AA31" i="19"/>
  <c r="G3" i="9"/>
  <c r="I3" i="9"/>
  <c r="AA26" i="19" l="1"/>
  <c r="I234" i="9"/>
  <c r="I235" i="9"/>
  <c r="I236" i="9"/>
  <c r="I237" i="9"/>
  <c r="I238" i="9"/>
  <c r="I239" i="9"/>
  <c r="I240" i="9"/>
  <c r="I241" i="9"/>
  <c r="I242" i="9"/>
  <c r="I243" i="9"/>
  <c r="I244" i="9"/>
  <c r="I245" i="9"/>
  <c r="I246" i="9"/>
  <c r="I247" i="9"/>
  <c r="I248" i="9"/>
  <c r="I249" i="9"/>
  <c r="I250" i="9"/>
  <c r="I251" i="9"/>
  <c r="I252" i="9"/>
  <c r="I253" i="9"/>
  <c r="I254" i="9"/>
  <c r="I255" i="9"/>
  <c r="I233" i="9"/>
  <c r="I211" i="9"/>
  <c r="I212" i="9"/>
  <c r="I213" i="9"/>
  <c r="I214" i="9"/>
  <c r="I215" i="9"/>
  <c r="I216" i="9"/>
  <c r="I217" i="9"/>
  <c r="I218" i="9"/>
  <c r="I219" i="9"/>
  <c r="I220" i="9"/>
  <c r="I221" i="9"/>
  <c r="I222" i="9"/>
  <c r="I223" i="9"/>
  <c r="I224" i="9"/>
  <c r="I225" i="9"/>
  <c r="I226" i="9"/>
  <c r="I227" i="9"/>
  <c r="I228" i="9"/>
  <c r="I229" i="9"/>
  <c r="I230" i="9"/>
  <c r="I231" i="9"/>
  <c r="I232" i="9"/>
  <c r="I210" i="9"/>
  <c r="I188" i="9"/>
  <c r="I189" i="9"/>
  <c r="I190" i="9"/>
  <c r="I191" i="9"/>
  <c r="I192" i="9"/>
  <c r="I193" i="9"/>
  <c r="I194" i="9"/>
  <c r="I195" i="9"/>
  <c r="I196" i="9"/>
  <c r="I197" i="9"/>
  <c r="I198" i="9"/>
  <c r="I199" i="9"/>
  <c r="I200" i="9"/>
  <c r="I201" i="9"/>
  <c r="I202" i="9"/>
  <c r="I203" i="9"/>
  <c r="I204" i="9"/>
  <c r="I205" i="9"/>
  <c r="I206" i="9"/>
  <c r="I207" i="9"/>
  <c r="I208" i="9"/>
  <c r="I209" i="9"/>
  <c r="I187" i="9"/>
  <c r="I165" i="9"/>
  <c r="I166" i="9"/>
  <c r="I167" i="9"/>
  <c r="I168" i="9"/>
  <c r="I169" i="9"/>
  <c r="I170" i="9"/>
  <c r="I171" i="9"/>
  <c r="I172" i="9"/>
  <c r="I173" i="9"/>
  <c r="I174" i="9"/>
  <c r="I175" i="9"/>
  <c r="I176" i="9"/>
  <c r="I177" i="9"/>
  <c r="I178" i="9"/>
  <c r="I179" i="9"/>
  <c r="I180" i="9"/>
  <c r="I181" i="9"/>
  <c r="I182" i="9"/>
  <c r="I183" i="9"/>
  <c r="I184" i="9"/>
  <c r="I185" i="9"/>
  <c r="I186" i="9"/>
  <c r="I164" i="9"/>
  <c r="I142" i="9"/>
  <c r="I143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41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18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95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72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49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26" i="9"/>
  <c r="I18" i="9" l="1"/>
  <c r="I19" i="9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3" i="9"/>
  <c r="I17" i="9" l="1"/>
  <c r="I9" i="9"/>
  <c r="I24" i="9"/>
  <c r="I16" i="9"/>
  <c r="I8" i="9"/>
  <c r="I12" i="9"/>
  <c r="I10" i="9"/>
  <c r="I25" i="9"/>
  <c r="I23" i="9"/>
  <c r="I15" i="9"/>
  <c r="I7" i="9"/>
  <c r="I11" i="9"/>
  <c r="I22" i="9"/>
  <c r="I14" i="9"/>
  <c r="I6" i="9"/>
  <c r="I20" i="9"/>
  <c r="I4" i="9"/>
  <c r="I21" i="9"/>
  <c r="I13" i="9"/>
  <c r="I5" i="9"/>
  <c r="B256" i="8" l="1"/>
  <c r="B255" i="8"/>
  <c r="B254" i="8"/>
  <c r="B253" i="8"/>
  <c r="B252" i="8"/>
  <c r="B251" i="8"/>
  <c r="B250" i="8"/>
  <c r="B249" i="8"/>
  <c r="B248" i="8"/>
  <c r="B247" i="8"/>
  <c r="B246" i="8"/>
  <c r="B245" i="8"/>
  <c r="B244" i="8"/>
  <c r="B243" i="8"/>
  <c r="B242" i="8"/>
  <c r="B241" i="8"/>
  <c r="B240" i="8"/>
  <c r="B239" i="8"/>
  <c r="B238" i="8"/>
  <c r="B237" i="8"/>
  <c r="B236" i="8"/>
  <c r="B235" i="8"/>
  <c r="B234" i="8"/>
  <c r="B233" i="8"/>
  <c r="B232" i="8"/>
  <c r="B231" i="8"/>
  <c r="B230" i="8"/>
  <c r="B229" i="8"/>
  <c r="B228" i="8"/>
  <c r="B227" i="8"/>
  <c r="B226" i="8"/>
  <c r="B225" i="8"/>
  <c r="B224" i="8"/>
  <c r="B223" i="8"/>
  <c r="B222" i="8"/>
  <c r="B221" i="8"/>
  <c r="B220" i="8"/>
  <c r="B219" i="8"/>
  <c r="B218" i="8"/>
  <c r="B217" i="8"/>
  <c r="B216" i="8"/>
  <c r="B215" i="8"/>
  <c r="B214" i="8"/>
  <c r="B213" i="8"/>
  <c r="B212" i="8"/>
  <c r="B211" i="8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95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72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49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26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3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211" i="9"/>
  <c r="D212" i="9"/>
  <c r="D213" i="9"/>
  <c r="D214" i="9"/>
  <c r="D215" i="9"/>
  <c r="D216" i="9"/>
  <c r="D217" i="9"/>
  <c r="D218" i="9"/>
  <c r="D219" i="9"/>
  <c r="D220" i="9"/>
  <c r="D221" i="9"/>
  <c r="D222" i="9"/>
  <c r="D223" i="9"/>
  <c r="D224" i="9"/>
  <c r="D225" i="9"/>
  <c r="D226" i="9"/>
  <c r="D227" i="9"/>
  <c r="D228" i="9"/>
  <c r="D229" i="9"/>
  <c r="D230" i="9"/>
  <c r="D231" i="9"/>
  <c r="D232" i="9"/>
  <c r="D233" i="9"/>
  <c r="D234" i="9"/>
  <c r="D235" i="9"/>
  <c r="D236" i="9"/>
  <c r="D237" i="9"/>
  <c r="D238" i="9"/>
  <c r="D239" i="9"/>
  <c r="D240" i="9"/>
  <c r="D241" i="9"/>
  <c r="D242" i="9"/>
  <c r="D243" i="9"/>
  <c r="D244" i="9"/>
  <c r="D245" i="9"/>
  <c r="D246" i="9"/>
  <c r="D247" i="9"/>
  <c r="D248" i="9"/>
  <c r="D249" i="9"/>
  <c r="D250" i="9"/>
  <c r="D251" i="9"/>
  <c r="D252" i="9"/>
  <c r="D253" i="9"/>
  <c r="D254" i="9"/>
  <c r="D255" i="9"/>
  <c r="G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5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E212" i="9"/>
  <c r="E213" i="9"/>
  <c r="E214" i="9"/>
  <c r="E215" i="9"/>
  <c r="E216" i="9"/>
  <c r="E217" i="9"/>
  <c r="E218" i="9"/>
  <c r="E219" i="9"/>
  <c r="E220" i="9"/>
  <c r="E221" i="9"/>
  <c r="E222" i="9"/>
  <c r="E223" i="9"/>
  <c r="E224" i="9"/>
  <c r="E225" i="9"/>
  <c r="E226" i="9"/>
  <c r="E227" i="9"/>
  <c r="E228" i="9"/>
  <c r="E229" i="9"/>
  <c r="E230" i="9"/>
  <c r="E231" i="9"/>
  <c r="E232" i="9"/>
  <c r="E233" i="9"/>
  <c r="E234" i="9"/>
  <c r="E235" i="9"/>
  <c r="E236" i="9"/>
  <c r="E237" i="9"/>
  <c r="E238" i="9"/>
  <c r="E239" i="9"/>
  <c r="E240" i="9"/>
  <c r="E241" i="9"/>
  <c r="E242" i="9"/>
  <c r="E243" i="9"/>
  <c r="E244" i="9"/>
  <c r="E245" i="9"/>
  <c r="E246" i="9"/>
  <c r="E247" i="9"/>
  <c r="E248" i="9"/>
  <c r="E249" i="9"/>
  <c r="E250" i="9"/>
  <c r="E251" i="9"/>
  <c r="E252" i="9"/>
  <c r="E253" i="9"/>
  <c r="E254" i="9"/>
  <c r="E255" i="9"/>
  <c r="E3" i="9"/>
  <c r="H72" i="9" l="1"/>
  <c r="H43" i="9"/>
  <c r="H35" i="9"/>
  <c r="H27" i="9"/>
  <c r="J27" i="9" s="1"/>
  <c r="H87" i="9"/>
  <c r="J87" i="9" s="1"/>
  <c r="H79" i="9"/>
  <c r="J79" i="9" s="1"/>
  <c r="H150" i="9"/>
  <c r="H47" i="9"/>
  <c r="H39" i="9"/>
  <c r="H31" i="9"/>
  <c r="H5" i="9"/>
  <c r="H248" i="9"/>
  <c r="H232" i="9"/>
  <c r="H176" i="9"/>
  <c r="H152" i="9"/>
  <c r="H136" i="9"/>
  <c r="H128" i="9"/>
  <c r="H42" i="9"/>
  <c r="H34" i="9"/>
  <c r="H49" i="9"/>
  <c r="H64" i="9"/>
  <c r="H56" i="9"/>
  <c r="H94" i="9"/>
  <c r="H86" i="9"/>
  <c r="H78" i="9"/>
  <c r="H255" i="9"/>
  <c r="H247" i="9"/>
  <c r="H239" i="9"/>
  <c r="H231" i="9"/>
  <c r="H223" i="9"/>
  <c r="H215" i="9"/>
  <c r="H207" i="9"/>
  <c r="H199" i="9"/>
  <c r="H191" i="9"/>
  <c r="H183" i="9"/>
  <c r="H175" i="9"/>
  <c r="H167" i="9"/>
  <c r="H159" i="9"/>
  <c r="H151" i="9"/>
  <c r="H143" i="9"/>
  <c r="H135" i="9"/>
  <c r="H127" i="9"/>
  <c r="H119" i="9"/>
  <c r="H41" i="9"/>
  <c r="H33" i="9"/>
  <c r="H71" i="9"/>
  <c r="H63" i="9"/>
  <c r="H55" i="9"/>
  <c r="H93" i="9"/>
  <c r="H85" i="9"/>
  <c r="H77" i="9"/>
  <c r="H142" i="9"/>
  <c r="H134" i="9"/>
  <c r="H126" i="9"/>
  <c r="H118" i="9"/>
  <c r="H3" i="9"/>
  <c r="J3" i="9" s="1"/>
  <c r="H21" i="9"/>
  <c r="H65" i="9"/>
  <c r="J65" i="9" s="1"/>
  <c r="H117" i="9"/>
  <c r="H208" i="9"/>
  <c r="H192" i="9"/>
  <c r="H168" i="9"/>
  <c r="H144" i="9"/>
  <c r="H246" i="9"/>
  <c r="H230" i="9"/>
  <c r="H214" i="9"/>
  <c r="H198" i="9"/>
  <c r="H182" i="9"/>
  <c r="H166" i="9"/>
  <c r="H17" i="9"/>
  <c r="H69" i="9"/>
  <c r="H97" i="9"/>
  <c r="H13" i="9"/>
  <c r="H57" i="9"/>
  <c r="H109" i="9"/>
  <c r="H101" i="9"/>
  <c r="H240" i="9"/>
  <c r="H224" i="9"/>
  <c r="H216" i="9"/>
  <c r="H200" i="9"/>
  <c r="H184" i="9"/>
  <c r="H160" i="9"/>
  <c r="H120" i="9"/>
  <c r="H254" i="9"/>
  <c r="H238" i="9"/>
  <c r="H222" i="9"/>
  <c r="H206" i="9"/>
  <c r="H190" i="9"/>
  <c r="H174" i="9"/>
  <c r="H158" i="9"/>
  <c r="H25" i="9"/>
  <c r="H9" i="9"/>
  <c r="H61" i="9"/>
  <c r="H53" i="9"/>
  <c r="H113" i="9"/>
  <c r="H105" i="9"/>
  <c r="H20" i="9"/>
  <c r="H100" i="9"/>
  <c r="H19" i="9"/>
  <c r="H11" i="9"/>
  <c r="H26" i="9"/>
  <c r="H115" i="9"/>
  <c r="H107" i="9"/>
  <c r="H99" i="9"/>
  <c r="H253" i="9"/>
  <c r="H245" i="9"/>
  <c r="H237" i="9"/>
  <c r="H229" i="9"/>
  <c r="H221" i="9"/>
  <c r="H213" i="9"/>
  <c r="H205" i="9"/>
  <c r="H197" i="9"/>
  <c r="H189" i="9"/>
  <c r="H181" i="9"/>
  <c r="H173" i="9"/>
  <c r="H165" i="9"/>
  <c r="H157" i="9"/>
  <c r="H149" i="9"/>
  <c r="H141" i="9"/>
  <c r="H133" i="9"/>
  <c r="H125" i="9"/>
  <c r="H18" i="9"/>
  <c r="H10" i="9"/>
  <c r="H48" i="9"/>
  <c r="H40" i="9"/>
  <c r="H32" i="9"/>
  <c r="H70" i="9"/>
  <c r="H62" i="9"/>
  <c r="H54" i="9"/>
  <c r="H92" i="9"/>
  <c r="H84" i="9"/>
  <c r="H76" i="9"/>
  <c r="H114" i="9"/>
  <c r="H106" i="9"/>
  <c r="H98" i="9"/>
  <c r="H12" i="9"/>
  <c r="H108" i="9"/>
  <c r="H236" i="9"/>
  <c r="H212" i="9"/>
  <c r="H188" i="9"/>
  <c r="H164" i="9"/>
  <c r="H140" i="9"/>
  <c r="J140" i="9" s="1"/>
  <c r="H91" i="9"/>
  <c r="H251" i="9"/>
  <c r="H243" i="9"/>
  <c r="H235" i="9"/>
  <c r="H227" i="9"/>
  <c r="H219" i="9"/>
  <c r="H211" i="9"/>
  <c r="H203" i="9"/>
  <c r="J203" i="9" s="1"/>
  <c r="H195" i="9"/>
  <c r="H187" i="9"/>
  <c r="H179" i="9"/>
  <c r="H171" i="9"/>
  <c r="H163" i="9"/>
  <c r="H155" i="9"/>
  <c r="H147" i="9"/>
  <c r="H139" i="9"/>
  <c r="H131" i="9"/>
  <c r="H123" i="9"/>
  <c r="H24" i="9"/>
  <c r="H16" i="9"/>
  <c r="H8" i="9"/>
  <c r="H46" i="9"/>
  <c r="H38" i="9"/>
  <c r="H30" i="9"/>
  <c r="H68" i="9"/>
  <c r="H60" i="9"/>
  <c r="H52" i="9"/>
  <c r="H90" i="9"/>
  <c r="H82" i="9"/>
  <c r="H74" i="9"/>
  <c r="H112" i="9"/>
  <c r="H104" i="9"/>
  <c r="H96" i="9"/>
  <c r="H4" i="9"/>
  <c r="H116" i="9"/>
  <c r="H244" i="9"/>
  <c r="H220" i="9"/>
  <c r="H196" i="9"/>
  <c r="H172" i="9"/>
  <c r="H148" i="9"/>
  <c r="H124" i="9"/>
  <c r="H250" i="9"/>
  <c r="H242" i="9"/>
  <c r="H234" i="9"/>
  <c r="H226" i="9"/>
  <c r="H218" i="9"/>
  <c r="J218" i="9" s="1"/>
  <c r="H210" i="9"/>
  <c r="H202" i="9"/>
  <c r="H194" i="9"/>
  <c r="H186" i="9"/>
  <c r="H178" i="9"/>
  <c r="H170" i="9"/>
  <c r="H162" i="9"/>
  <c r="H154" i="9"/>
  <c r="H146" i="9"/>
  <c r="H138" i="9"/>
  <c r="H130" i="9"/>
  <c r="H122" i="9"/>
  <c r="H23" i="9"/>
  <c r="H15" i="9"/>
  <c r="H7" i="9"/>
  <c r="H45" i="9"/>
  <c r="H37" i="9"/>
  <c r="H29" i="9"/>
  <c r="H67" i="9"/>
  <c r="H59" i="9"/>
  <c r="H51" i="9"/>
  <c r="J51" i="9" s="1"/>
  <c r="H89" i="9"/>
  <c r="H81" i="9"/>
  <c r="H73" i="9"/>
  <c r="H111" i="9"/>
  <c r="H103" i="9"/>
  <c r="H252" i="9"/>
  <c r="H228" i="9"/>
  <c r="H204" i="9"/>
  <c r="H180" i="9"/>
  <c r="J180" i="9" s="1"/>
  <c r="H156" i="9"/>
  <c r="H132" i="9"/>
  <c r="H83" i="9"/>
  <c r="H75" i="9"/>
  <c r="H249" i="9"/>
  <c r="H241" i="9"/>
  <c r="H233" i="9"/>
  <c r="H225" i="9"/>
  <c r="H217" i="9"/>
  <c r="H209" i="9"/>
  <c r="H201" i="9"/>
  <c r="H193" i="9"/>
  <c r="H185" i="9"/>
  <c r="H177" i="9"/>
  <c r="H169" i="9"/>
  <c r="H161" i="9"/>
  <c r="H153" i="9"/>
  <c r="H145" i="9"/>
  <c r="H137" i="9"/>
  <c r="H129" i="9"/>
  <c r="H121" i="9"/>
  <c r="H22" i="9"/>
  <c r="H14" i="9"/>
  <c r="H6" i="9"/>
  <c r="H44" i="9"/>
  <c r="H36" i="9"/>
  <c r="H28" i="9"/>
  <c r="H66" i="9"/>
  <c r="H58" i="9"/>
  <c r="H50" i="9"/>
  <c r="H88" i="9"/>
  <c r="H80" i="9"/>
  <c r="H95" i="9"/>
  <c r="H110" i="9"/>
  <c r="H102" i="9"/>
  <c r="J43" i="9"/>
  <c r="J72" i="9"/>
  <c r="D71" i="8" l="1"/>
  <c r="D64" i="8"/>
  <c r="J112" i="9"/>
  <c r="J107" i="9"/>
  <c r="J148" i="9"/>
  <c r="J241" i="9"/>
  <c r="J11" i="9"/>
  <c r="J239" i="9"/>
  <c r="J67" i="9"/>
  <c r="J47" i="9"/>
  <c r="J244" i="9"/>
  <c r="J210" i="9"/>
  <c r="J91" i="9"/>
  <c r="J231" i="9"/>
  <c r="J187" i="9"/>
  <c r="J138" i="9"/>
  <c r="J99" i="9"/>
  <c r="J158" i="9"/>
  <c r="J66" i="9"/>
  <c r="J68" i="9"/>
  <c r="J248" i="9"/>
  <c r="J207" i="9"/>
  <c r="J105" i="9"/>
  <c r="J115" i="9"/>
  <c r="J130" i="9"/>
  <c r="J181" i="9"/>
  <c r="J114" i="9"/>
  <c r="J42" i="9"/>
  <c r="J82" i="9"/>
  <c r="J183" i="9"/>
  <c r="J74" i="9"/>
  <c r="J93" i="9"/>
  <c r="J6" i="9"/>
  <c r="J179" i="9"/>
  <c r="J182" i="9"/>
  <c r="J33" i="9"/>
  <c r="J195" i="9"/>
  <c r="J117" i="9"/>
  <c r="J76" i="9"/>
  <c r="J156" i="9"/>
  <c r="J44" i="9"/>
  <c r="J113" i="9"/>
  <c r="J30" i="9"/>
  <c r="J29" i="9"/>
  <c r="J92" i="9"/>
  <c r="J28" i="9"/>
  <c r="J41" i="9"/>
  <c r="J237" i="9"/>
  <c r="J171" i="9"/>
  <c r="J89" i="9"/>
  <c r="J90" i="9"/>
  <c r="J131" i="9"/>
  <c r="J178" i="9"/>
  <c r="J159" i="9"/>
  <c r="J118" i="9"/>
  <c r="J206" i="9"/>
  <c r="J185" i="9"/>
  <c r="J194" i="9"/>
  <c r="J229" i="9"/>
  <c r="J139" i="9"/>
  <c r="J144" i="9"/>
  <c r="J153" i="9"/>
  <c r="J209" i="9"/>
  <c r="J202" i="9"/>
  <c r="J141" i="9"/>
  <c r="J204" i="9"/>
  <c r="J188" i="9"/>
  <c r="J232" i="9"/>
  <c r="J186" i="9"/>
  <c r="J217" i="9"/>
  <c r="J249" i="9"/>
  <c r="J253" i="9"/>
  <c r="J191" i="9"/>
  <c r="J243" i="9"/>
  <c r="J174" i="9"/>
  <c r="J199" i="9"/>
  <c r="J235" i="9"/>
  <c r="J251" i="9"/>
  <c r="J162" i="9"/>
  <c r="J227" i="9"/>
  <c r="J26" i="9"/>
  <c r="J98" i="9"/>
  <c r="J163" i="9"/>
  <c r="J250" i="9"/>
  <c r="J166" i="9"/>
  <c r="J226" i="9"/>
  <c r="J124" i="9"/>
  <c r="J252" i="9"/>
  <c r="J145" i="9"/>
  <c r="J193" i="9"/>
  <c r="J161" i="9"/>
  <c r="J97" i="9"/>
  <c r="J122" i="9"/>
  <c r="J228" i="9"/>
  <c r="J172" i="9"/>
  <c r="J164" i="9"/>
  <c r="J102" i="9"/>
  <c r="J190" i="9"/>
  <c r="J240" i="9"/>
  <c r="J136" i="9"/>
  <c r="J49" i="9"/>
  <c r="J133" i="9"/>
  <c r="J143" i="9"/>
  <c r="J128" i="9"/>
  <c r="J213" i="9"/>
  <c r="J64" i="9"/>
  <c r="J126" i="9"/>
  <c r="J125" i="9"/>
  <c r="J225" i="9"/>
  <c r="J222" i="9"/>
  <c r="J233" i="9"/>
  <c r="J149" i="9"/>
  <c r="J245" i="9"/>
  <c r="J111" i="9"/>
  <c r="J212" i="9"/>
  <c r="J134" i="9"/>
  <c r="J80" i="9"/>
  <c r="J88" i="9"/>
  <c r="J176" i="9"/>
  <c r="J70" i="9"/>
  <c r="J254" i="9"/>
  <c r="J160" i="9"/>
  <c r="J157" i="9"/>
  <c r="J71" i="9"/>
  <c r="J184" i="9"/>
  <c r="J94" i="9"/>
  <c r="J189" i="9"/>
  <c r="J137" i="9"/>
  <c r="J168" i="9"/>
  <c r="J230" i="9"/>
  <c r="J61" i="9"/>
  <c r="J135" i="9"/>
  <c r="J120" i="9"/>
  <c r="J208" i="9"/>
  <c r="J205" i="9"/>
  <c r="J214" i="9"/>
  <c r="J255" i="9"/>
  <c r="J48" i="9"/>
  <c r="J103" i="9"/>
  <c r="J38" i="9"/>
  <c r="J95" i="9"/>
  <c r="J56" i="9"/>
  <c r="J46" i="9"/>
  <c r="J84" i="9"/>
  <c r="J116" i="9"/>
  <c r="J110" i="9"/>
  <c r="J63" i="9"/>
  <c r="J106" i="9"/>
  <c r="J247" i="9"/>
  <c r="J147" i="9"/>
  <c r="J83" i="9"/>
  <c r="J197" i="9"/>
  <c r="J132" i="9"/>
  <c r="J119" i="9"/>
  <c r="J200" i="9"/>
  <c r="J177" i="9"/>
  <c r="J246" i="9"/>
  <c r="J57" i="9"/>
  <c r="J121" i="9"/>
  <c r="J13" i="9"/>
  <c r="J14" i="9"/>
  <c r="J129" i="9"/>
  <c r="J211" i="9"/>
  <c r="J62" i="9"/>
  <c r="J152" i="9"/>
  <c r="J198" i="9"/>
  <c r="J50" i="9"/>
  <c r="J151" i="9"/>
  <c r="J32" i="9"/>
  <c r="J96" i="9"/>
  <c r="J224" i="9"/>
  <c r="J108" i="9"/>
  <c r="J78" i="9"/>
  <c r="J142" i="9"/>
  <c r="J17" i="9"/>
  <c r="J59" i="9"/>
  <c r="J37" i="9"/>
  <c r="J101" i="9"/>
  <c r="J165" i="9"/>
  <c r="J36" i="9"/>
  <c r="J220" i="9"/>
  <c r="J175" i="9"/>
  <c r="J85" i="9"/>
  <c r="J73" i="9"/>
  <c r="J154" i="9"/>
  <c r="J221" i="9"/>
  <c r="J223" i="9"/>
  <c r="J40" i="9"/>
  <c r="J86" i="9"/>
  <c r="J170" i="9"/>
  <c r="J234" i="9"/>
  <c r="J109" i="9"/>
  <c r="J39" i="9"/>
  <c r="J52" i="9"/>
  <c r="J236" i="9"/>
  <c r="J201" i="9"/>
  <c r="J155" i="9"/>
  <c r="J216" i="9"/>
  <c r="J9" i="9"/>
  <c r="J55" i="9"/>
  <c r="J167" i="9"/>
  <c r="J75" i="9"/>
  <c r="J60" i="9"/>
  <c r="J69" i="9"/>
  <c r="J45" i="9"/>
  <c r="J53" i="9"/>
  <c r="J34" i="9"/>
  <c r="J24" i="9"/>
  <c r="D89" i="8" l="1"/>
  <c r="AJ89" i="8" s="1"/>
  <c r="D255" i="8"/>
  <c r="AB255" i="8" s="1"/>
  <c r="D151" i="8"/>
  <c r="D121" i="8"/>
  <c r="D161" i="8"/>
  <c r="O161" i="8" s="1"/>
  <c r="D233" i="8"/>
  <c r="J233" i="8" s="1"/>
  <c r="D243" i="8"/>
  <c r="M243" i="8" s="1"/>
  <c r="D137" i="8"/>
  <c r="D108" i="8"/>
  <c r="AB108" i="8" s="1"/>
  <c r="D173" i="8"/>
  <c r="D229" i="8"/>
  <c r="K229" i="8" s="1"/>
  <c r="D155" i="8"/>
  <c r="D215" i="8"/>
  <c r="AH215" i="8" s="1"/>
  <c r="D172" i="8"/>
  <c r="AF172" i="8" s="1"/>
  <c r="D75" i="8"/>
  <c r="G75" i="8" s="1"/>
  <c r="D181" i="8"/>
  <c r="AE181" i="8" s="1"/>
  <c r="D122" i="8"/>
  <c r="D237" i="8"/>
  <c r="G237" i="8" s="1"/>
  <c r="D84" i="8"/>
  <c r="D140" i="8"/>
  <c r="Z140" i="8" s="1"/>
  <c r="D152" i="8"/>
  <c r="AF152" i="8" s="1"/>
  <c r="D113" i="8"/>
  <c r="AI113" i="8" s="1"/>
  <c r="D106" i="8"/>
  <c r="D240" i="8"/>
  <c r="D246" i="8"/>
  <c r="AK246" i="8" s="1"/>
  <c r="D146" i="8"/>
  <c r="AA146" i="8" s="1"/>
  <c r="D118" i="8"/>
  <c r="AK118" i="8" s="1"/>
  <c r="D179" i="8"/>
  <c r="D131" i="8"/>
  <c r="V131" i="8" s="1"/>
  <c r="D126" i="8"/>
  <c r="AF126" i="8" s="1"/>
  <c r="D83" i="8"/>
  <c r="D81" i="8"/>
  <c r="X81" i="8" s="1"/>
  <c r="D104" i="8"/>
  <c r="AN104" i="8" s="1"/>
  <c r="D87" i="8"/>
  <c r="D135" i="8"/>
  <c r="D76" i="8"/>
  <c r="D185" i="8"/>
  <c r="G185" i="8" s="1"/>
  <c r="D78" i="8"/>
  <c r="D239" i="8"/>
  <c r="D201" i="8"/>
  <c r="H201" i="8" s="1"/>
  <c r="D112" i="8"/>
  <c r="AJ112" i="8" s="1"/>
  <c r="D249" i="8"/>
  <c r="T249" i="8" s="1"/>
  <c r="D166" i="8"/>
  <c r="O166" i="8" s="1"/>
  <c r="D195" i="8"/>
  <c r="X195" i="8" s="1"/>
  <c r="D254" i="8"/>
  <c r="X254" i="8" s="1"/>
  <c r="D205" i="8"/>
  <c r="D74" i="8"/>
  <c r="D212" i="8"/>
  <c r="D91" i="8"/>
  <c r="AM91" i="8" s="1"/>
  <c r="D164" i="8"/>
  <c r="AL164" i="8" s="1"/>
  <c r="D144" i="8"/>
  <c r="D193" i="8"/>
  <c r="J193" i="8" s="1"/>
  <c r="D180" i="8"/>
  <c r="AA180" i="8" s="1"/>
  <c r="D148" i="8"/>
  <c r="H148" i="8" s="1"/>
  <c r="D228" i="8"/>
  <c r="D109" i="8"/>
  <c r="D198" i="8"/>
  <c r="AK198" i="8" s="1"/>
  <c r="D116" i="8"/>
  <c r="W116" i="8" s="1"/>
  <c r="D175" i="8"/>
  <c r="AK175" i="8" s="1"/>
  <c r="D90" i="8"/>
  <c r="AN90" i="8" s="1"/>
  <c r="D206" i="8"/>
  <c r="D167" i="8"/>
  <c r="D194" i="8"/>
  <c r="AE194" i="8" s="1"/>
  <c r="D142" i="8"/>
  <c r="D165" i="8"/>
  <c r="D97" i="8"/>
  <c r="D227" i="8"/>
  <c r="D111" i="8"/>
  <c r="V111" i="8" s="1"/>
  <c r="D92" i="8"/>
  <c r="Y92" i="8" s="1"/>
  <c r="D134" i="8"/>
  <c r="T134" i="8" s="1"/>
  <c r="D117" i="8"/>
  <c r="AC117" i="8" s="1"/>
  <c r="D203" i="8"/>
  <c r="AK203" i="8" s="1"/>
  <c r="D132" i="8"/>
  <c r="AJ132" i="8" s="1"/>
  <c r="D191" i="8"/>
  <c r="AN191" i="8" s="1"/>
  <c r="D218" i="8"/>
  <c r="AB218" i="8" s="1"/>
  <c r="D88" i="8"/>
  <c r="AE88" i="8" s="1"/>
  <c r="D105" i="8"/>
  <c r="X105" i="8" s="1"/>
  <c r="D85" i="8"/>
  <c r="AE85" i="8" s="1"/>
  <c r="D145" i="8"/>
  <c r="O145" i="8" s="1"/>
  <c r="D222" i="8"/>
  <c r="D158" i="8"/>
  <c r="AK158" i="8" s="1"/>
  <c r="D176" i="8"/>
  <c r="X176" i="8" s="1"/>
  <c r="D216" i="8"/>
  <c r="D214" i="8"/>
  <c r="AE214" i="8" s="1"/>
  <c r="D130" i="8"/>
  <c r="D128" i="8"/>
  <c r="D219" i="8"/>
  <c r="AI219" i="8" s="1"/>
  <c r="D123" i="8"/>
  <c r="AJ123" i="8" s="1"/>
  <c r="D95" i="8"/>
  <c r="AL95" i="8" s="1"/>
  <c r="D139" i="8"/>
  <c r="AN139" i="8" s="1"/>
  <c r="D77" i="8"/>
  <c r="AM77" i="8" s="1"/>
  <c r="D188" i="8"/>
  <c r="D211" i="8"/>
  <c r="D199" i="8"/>
  <c r="AK199" i="8" s="1"/>
  <c r="D200" i="8"/>
  <c r="J200" i="8" s="1"/>
  <c r="D154" i="8"/>
  <c r="P154" i="8" s="1"/>
  <c r="D150" i="8"/>
  <c r="AL150" i="8" s="1"/>
  <c r="D160" i="8"/>
  <c r="D251" i="8"/>
  <c r="V251" i="8" s="1"/>
  <c r="D224" i="8"/>
  <c r="D208" i="8"/>
  <c r="AC208" i="8" s="1"/>
  <c r="D178" i="8"/>
  <c r="AA178" i="8" s="1"/>
  <c r="D98" i="8"/>
  <c r="D79" i="8"/>
  <c r="AL79" i="8" s="1"/>
  <c r="D207" i="8"/>
  <c r="AK207" i="8" s="1"/>
  <c r="D248" i="8"/>
  <c r="D138" i="8"/>
  <c r="D73" i="8"/>
  <c r="D232" i="8"/>
  <c r="M232" i="8" s="1"/>
  <c r="D189" i="8"/>
  <c r="D86" i="8"/>
  <c r="D242" i="8"/>
  <c r="L242" i="8" s="1"/>
  <c r="D234" i="8"/>
  <c r="D156" i="8"/>
  <c r="D213" i="8"/>
  <c r="D220" i="8"/>
  <c r="S220" i="8" s="1"/>
  <c r="D103" i="8"/>
  <c r="H103" i="8" s="1"/>
  <c r="D244" i="8"/>
  <c r="D231" i="8"/>
  <c r="AM231" i="8" s="1"/>
  <c r="D157" i="8"/>
  <c r="AG157" i="8" s="1"/>
  <c r="D184" i="8"/>
  <c r="U184" i="8" s="1"/>
  <c r="D107" i="8"/>
  <c r="D217" i="8"/>
  <c r="I217" i="8" s="1"/>
  <c r="D196" i="8"/>
  <c r="U196" i="8" s="1"/>
  <c r="D245" i="8"/>
  <c r="D177" i="8"/>
  <c r="AJ177" i="8" s="1"/>
  <c r="D169" i="8"/>
  <c r="H169" i="8" s="1"/>
  <c r="D159" i="8"/>
  <c r="AE159" i="8" s="1"/>
  <c r="D250" i="8"/>
  <c r="D230" i="8"/>
  <c r="D80" i="8"/>
  <c r="D93" i="8"/>
  <c r="AC93" i="8" s="1"/>
  <c r="D114" i="8"/>
  <c r="D221" i="8"/>
  <c r="D226" i="8"/>
  <c r="P226" i="8" s="1"/>
  <c r="D190" i="8"/>
  <c r="AF190" i="8" s="1"/>
  <c r="D133" i="8"/>
  <c r="D241" i="8"/>
  <c r="D124" i="8"/>
  <c r="M124" i="8" s="1"/>
  <c r="D101" i="8"/>
  <c r="U101" i="8" s="1"/>
  <c r="D163" i="8"/>
  <c r="D136" i="8"/>
  <c r="D168" i="8"/>
  <c r="W168" i="8" s="1"/>
  <c r="D147" i="8"/>
  <c r="AN147" i="8" s="1"/>
  <c r="D99" i="8"/>
  <c r="F99" i="8" s="1"/>
  <c r="D149" i="8"/>
  <c r="AI149" i="8" s="1"/>
  <c r="D125" i="8"/>
  <c r="AG125" i="8" s="1"/>
  <c r="D197" i="8"/>
  <c r="D192" i="8"/>
  <c r="AB192" i="8" s="1"/>
  <c r="D182" i="8"/>
  <c r="AN182" i="8" s="1"/>
  <c r="D223" i="8"/>
  <c r="AK223" i="8" s="1"/>
  <c r="D170" i="8"/>
  <c r="AE170" i="8" s="1"/>
  <c r="D252" i="8"/>
  <c r="Q252" i="8" s="1"/>
  <c r="D119" i="8"/>
  <c r="D256" i="8"/>
  <c r="D82" i="8"/>
  <c r="AE82" i="8" s="1"/>
  <c r="D187" i="8"/>
  <c r="G187" i="8" s="1"/>
  <c r="D238" i="8"/>
  <c r="X238" i="8" s="1"/>
  <c r="D115" i="8"/>
  <c r="D225" i="8"/>
  <c r="W225" i="8" s="1"/>
  <c r="D204" i="8"/>
  <c r="AG204" i="8" s="1"/>
  <c r="D253" i="8"/>
  <c r="D143" i="8"/>
  <c r="L143" i="8" s="1"/>
  <c r="D127" i="8"/>
  <c r="AJ127" i="8" s="1"/>
  <c r="D235" i="8"/>
  <c r="D129" i="8"/>
  <c r="D100" i="8"/>
  <c r="AL100" i="8" s="1"/>
  <c r="D209" i="8"/>
  <c r="G209" i="8" s="1"/>
  <c r="D171" i="8"/>
  <c r="D186" i="8"/>
  <c r="D110" i="8"/>
  <c r="D94" i="8"/>
  <c r="D96" i="8"/>
  <c r="D141" i="8"/>
  <c r="D162" i="8"/>
  <c r="AN162" i="8" s="1"/>
  <c r="D120" i="8"/>
  <c r="D153" i="8"/>
  <c r="D183" i="8"/>
  <c r="D210" i="8"/>
  <c r="P210" i="8" s="1"/>
  <c r="D174" i="8"/>
  <c r="AG174" i="8" s="1"/>
  <c r="AR192" i="8"/>
  <c r="AS192" i="8"/>
  <c r="AQ192" i="8"/>
  <c r="AO192" i="8"/>
  <c r="AP192" i="8"/>
  <c r="AR178" i="8"/>
  <c r="AS178" i="8"/>
  <c r="AQ178" i="8"/>
  <c r="AO178" i="8"/>
  <c r="AP178" i="8"/>
  <c r="AR124" i="8"/>
  <c r="AQ124" i="8"/>
  <c r="AP124" i="8"/>
  <c r="AS124" i="8"/>
  <c r="AO124" i="8"/>
  <c r="AR220" i="8"/>
  <c r="AQ220" i="8"/>
  <c r="AP220" i="8"/>
  <c r="AS220" i="8"/>
  <c r="AO220" i="8"/>
  <c r="AS251" i="8"/>
  <c r="AQ251" i="8"/>
  <c r="AP251" i="8"/>
  <c r="AO251" i="8"/>
  <c r="AR251" i="8"/>
  <c r="AR89" i="8"/>
  <c r="AS89" i="8"/>
  <c r="AO89" i="8"/>
  <c r="AQ89" i="8"/>
  <c r="AN89" i="8"/>
  <c r="AP89" i="8"/>
  <c r="AK89" i="8"/>
  <c r="AL89" i="8"/>
  <c r="AR112" i="8"/>
  <c r="AS112" i="8"/>
  <c r="AQ112" i="8"/>
  <c r="AP112" i="8"/>
  <c r="AO112" i="8"/>
  <c r="AK112" i="8"/>
  <c r="AS207" i="8"/>
  <c r="AQ207" i="8"/>
  <c r="AR207" i="8"/>
  <c r="AP207" i="8"/>
  <c r="AN207" i="8"/>
  <c r="AO207" i="8"/>
  <c r="AR140" i="8"/>
  <c r="AS140" i="8"/>
  <c r="AQ140" i="8"/>
  <c r="AP140" i="8"/>
  <c r="AO140" i="8"/>
  <c r="AS255" i="8"/>
  <c r="AR255" i="8"/>
  <c r="AQ255" i="8"/>
  <c r="AP255" i="8"/>
  <c r="AK255" i="8"/>
  <c r="AO255" i="8"/>
  <c r="AS71" i="8"/>
  <c r="AO71" i="8"/>
  <c r="AM71" i="8"/>
  <c r="AN71" i="8"/>
  <c r="AL71" i="8"/>
  <c r="AK71" i="8"/>
  <c r="AJ71" i="8"/>
  <c r="AP71" i="8"/>
  <c r="AQ71" i="8"/>
  <c r="AR71" i="8"/>
  <c r="AR187" i="8"/>
  <c r="AS187" i="8"/>
  <c r="AQ187" i="8"/>
  <c r="AN187" i="8"/>
  <c r="AO187" i="8"/>
  <c r="AP187" i="8"/>
  <c r="AL187" i="8"/>
  <c r="AR100" i="8"/>
  <c r="AP100" i="8"/>
  <c r="AN100" i="8"/>
  <c r="AQ100" i="8"/>
  <c r="AS100" i="8"/>
  <c r="AJ100" i="8"/>
  <c r="AO100" i="8"/>
  <c r="AQ195" i="8"/>
  <c r="AP195" i="8"/>
  <c r="AR195" i="8"/>
  <c r="AO195" i="8"/>
  <c r="AS195" i="8"/>
  <c r="AR81" i="8"/>
  <c r="AS81" i="8"/>
  <c r="AQ81" i="8"/>
  <c r="AP81" i="8"/>
  <c r="AO81" i="8"/>
  <c r="AS111" i="8"/>
  <c r="AQ111" i="8"/>
  <c r="AR111" i="8"/>
  <c r="AO111" i="8"/>
  <c r="AP111" i="8"/>
  <c r="AQ147" i="8"/>
  <c r="AP147" i="8"/>
  <c r="AR147" i="8"/>
  <c r="AS147" i="8"/>
  <c r="AO147" i="8"/>
  <c r="AS231" i="8"/>
  <c r="AR231" i="8"/>
  <c r="AQ231" i="8"/>
  <c r="AP231" i="8"/>
  <c r="AO231" i="8"/>
  <c r="AN231" i="8"/>
  <c r="AS223" i="8"/>
  <c r="AQ223" i="8"/>
  <c r="AP223" i="8"/>
  <c r="AR223" i="8"/>
  <c r="AO223" i="8"/>
  <c r="AS85" i="8"/>
  <c r="AQ85" i="8"/>
  <c r="AR85" i="8"/>
  <c r="AO85" i="8"/>
  <c r="AP85" i="8"/>
  <c r="AR184" i="8"/>
  <c r="AS184" i="8"/>
  <c r="AP184" i="8"/>
  <c r="AQ184" i="8"/>
  <c r="AO184" i="8"/>
  <c r="AR116" i="8"/>
  <c r="AQ116" i="8"/>
  <c r="AP116" i="8"/>
  <c r="AS116" i="8"/>
  <c r="AO116" i="8"/>
  <c r="AS191" i="8"/>
  <c r="AQ191" i="8"/>
  <c r="AR191" i="8"/>
  <c r="AL191" i="8"/>
  <c r="AP191" i="8"/>
  <c r="AO191" i="8"/>
  <c r="AR138" i="8"/>
  <c r="AS138" i="8"/>
  <c r="AQ138" i="8"/>
  <c r="AP138" i="8"/>
  <c r="AO138" i="8"/>
  <c r="AR164" i="8"/>
  <c r="AQ164" i="8"/>
  <c r="AS164" i="8"/>
  <c r="AN164" i="8"/>
  <c r="AO164" i="8"/>
  <c r="AP164" i="8"/>
  <c r="AS118" i="8"/>
  <c r="AP118" i="8"/>
  <c r="AQ118" i="8"/>
  <c r="AO118" i="8"/>
  <c r="AR118" i="8"/>
  <c r="AR172" i="8"/>
  <c r="AS172" i="8"/>
  <c r="AQ172" i="8"/>
  <c r="AP172" i="8"/>
  <c r="AO172" i="8"/>
  <c r="AR132" i="8"/>
  <c r="AQ132" i="8"/>
  <c r="AP132" i="8"/>
  <c r="AM132" i="8"/>
  <c r="AL132" i="8"/>
  <c r="AO132" i="8"/>
  <c r="AS132" i="8"/>
  <c r="AS125" i="8"/>
  <c r="AQ125" i="8"/>
  <c r="AR125" i="8"/>
  <c r="AO125" i="8"/>
  <c r="AP125" i="8"/>
  <c r="AR148" i="8"/>
  <c r="AP148" i="8"/>
  <c r="AQ148" i="8"/>
  <c r="AS148" i="8"/>
  <c r="AO148" i="8"/>
  <c r="AS229" i="8"/>
  <c r="AP229" i="8"/>
  <c r="AR229" i="8"/>
  <c r="AQ229" i="8"/>
  <c r="AO229" i="8"/>
  <c r="AR88" i="8"/>
  <c r="AS88" i="8"/>
  <c r="AQ88" i="8"/>
  <c r="AO88" i="8"/>
  <c r="AP88" i="8"/>
  <c r="AR242" i="8"/>
  <c r="AS242" i="8"/>
  <c r="AP242" i="8"/>
  <c r="AQ242" i="8"/>
  <c r="AO242" i="8"/>
  <c r="AL242" i="8"/>
  <c r="AM242" i="8"/>
  <c r="AK242" i="8"/>
  <c r="AR161" i="8"/>
  <c r="AS161" i="8"/>
  <c r="AQ161" i="8"/>
  <c r="AP161" i="8"/>
  <c r="AO161" i="8"/>
  <c r="AR162" i="8"/>
  <c r="AS162" i="8"/>
  <c r="AP162" i="8"/>
  <c r="AO162" i="8"/>
  <c r="AQ162" i="8"/>
  <c r="AR98" i="8"/>
  <c r="AP98" i="8"/>
  <c r="AS98" i="8"/>
  <c r="AO98" i="8"/>
  <c r="AQ98" i="8"/>
  <c r="AS127" i="8"/>
  <c r="AP127" i="8"/>
  <c r="AO127" i="8"/>
  <c r="AR127" i="8"/>
  <c r="AQ127" i="8"/>
  <c r="AS199" i="8"/>
  <c r="AQ199" i="8"/>
  <c r="AP199" i="8"/>
  <c r="AO199" i="8"/>
  <c r="AR199" i="8"/>
  <c r="AR177" i="8"/>
  <c r="AS177" i="8"/>
  <c r="AQ177" i="8"/>
  <c r="AP177" i="8"/>
  <c r="AO177" i="8"/>
  <c r="AM177" i="8"/>
  <c r="AN177" i="8"/>
  <c r="AR113" i="8"/>
  <c r="AS113" i="8"/>
  <c r="AQ113" i="8"/>
  <c r="AO113" i="8"/>
  <c r="AP113" i="8"/>
  <c r="AS182" i="8"/>
  <c r="AP182" i="8"/>
  <c r="AO182" i="8"/>
  <c r="AR182" i="8"/>
  <c r="AQ182" i="8"/>
  <c r="AM182" i="8"/>
  <c r="AK182" i="8"/>
  <c r="AJ182" i="8"/>
  <c r="AS143" i="8"/>
  <c r="AQ143" i="8"/>
  <c r="AR143" i="8"/>
  <c r="AO143" i="8"/>
  <c r="AP143" i="8"/>
  <c r="AS103" i="8"/>
  <c r="AO103" i="8"/>
  <c r="AP103" i="8"/>
  <c r="AR103" i="8"/>
  <c r="AQ103" i="8"/>
  <c r="AS150" i="8"/>
  <c r="AP150" i="8"/>
  <c r="AO150" i="8"/>
  <c r="AR150" i="8"/>
  <c r="AM150" i="8"/>
  <c r="AQ150" i="8"/>
  <c r="AR203" i="8"/>
  <c r="AS203" i="8"/>
  <c r="AQ203" i="8"/>
  <c r="AP203" i="8"/>
  <c r="AO203" i="8"/>
  <c r="AS134" i="8"/>
  <c r="AQ134" i="8"/>
  <c r="AP134" i="8"/>
  <c r="AO134" i="8"/>
  <c r="AR134" i="8"/>
  <c r="AS181" i="8"/>
  <c r="AR181" i="8"/>
  <c r="AO181" i="8"/>
  <c r="AQ181" i="8"/>
  <c r="AP181" i="8"/>
  <c r="AR204" i="8"/>
  <c r="AS204" i="8"/>
  <c r="AP204" i="8"/>
  <c r="AQ204" i="8"/>
  <c r="AO204" i="8"/>
  <c r="AS93" i="8"/>
  <c r="AQ93" i="8"/>
  <c r="AR93" i="8"/>
  <c r="AO93" i="8"/>
  <c r="AP93" i="8"/>
  <c r="AR92" i="8"/>
  <c r="AQ92" i="8"/>
  <c r="AS92" i="8"/>
  <c r="AO92" i="8"/>
  <c r="AP92" i="8"/>
  <c r="AR82" i="8"/>
  <c r="AP82" i="8"/>
  <c r="AS82" i="8"/>
  <c r="AQ82" i="8"/>
  <c r="AO82" i="8"/>
  <c r="AR208" i="8"/>
  <c r="AS208" i="8"/>
  <c r="AO208" i="8"/>
  <c r="AP208" i="8"/>
  <c r="AQ208" i="8"/>
  <c r="AR193" i="8"/>
  <c r="AS193" i="8"/>
  <c r="AP193" i="8"/>
  <c r="AO193" i="8"/>
  <c r="AQ193" i="8"/>
  <c r="AS126" i="8"/>
  <c r="AR126" i="8"/>
  <c r="AP126" i="8"/>
  <c r="AO126" i="8"/>
  <c r="AQ126" i="8"/>
  <c r="AR130" i="8"/>
  <c r="AP130" i="8"/>
  <c r="AS130" i="8"/>
  <c r="AQ130" i="8"/>
  <c r="AO130" i="8"/>
  <c r="AR226" i="8"/>
  <c r="AS226" i="8"/>
  <c r="AP226" i="8"/>
  <c r="AQ226" i="8"/>
  <c r="AO226" i="8"/>
  <c r="AS254" i="8"/>
  <c r="AR254" i="8"/>
  <c r="AQ254" i="8"/>
  <c r="AP254" i="8"/>
  <c r="AO254" i="8"/>
  <c r="AS215" i="8"/>
  <c r="AQ215" i="8"/>
  <c r="AP215" i="8"/>
  <c r="AR215" i="8"/>
  <c r="AO215" i="8"/>
  <c r="AR169" i="8"/>
  <c r="AS169" i="8"/>
  <c r="AO169" i="8"/>
  <c r="AQ169" i="8"/>
  <c r="AP169" i="8"/>
  <c r="AS158" i="8"/>
  <c r="AR158" i="8"/>
  <c r="AP158" i="8"/>
  <c r="AO158" i="8"/>
  <c r="AQ158" i="8"/>
  <c r="AJ158" i="8"/>
  <c r="AR154" i="8"/>
  <c r="AS154" i="8"/>
  <c r="AQ154" i="8"/>
  <c r="AO154" i="8"/>
  <c r="AN154" i="8"/>
  <c r="AP154" i="8"/>
  <c r="AL154" i="8"/>
  <c r="AM154" i="8"/>
  <c r="AR152" i="8"/>
  <c r="AS152" i="8"/>
  <c r="AQ152" i="8"/>
  <c r="AO152" i="8"/>
  <c r="AP152" i="8"/>
  <c r="AR201" i="8"/>
  <c r="AS201" i="8"/>
  <c r="AQ201" i="8"/>
  <c r="AP201" i="8"/>
  <c r="AO201" i="8"/>
  <c r="AR99" i="8"/>
  <c r="AQ99" i="8"/>
  <c r="AP99" i="8"/>
  <c r="AS99" i="8"/>
  <c r="AO99" i="8"/>
  <c r="AS77" i="8"/>
  <c r="AQ77" i="8"/>
  <c r="AR77" i="8"/>
  <c r="AO77" i="8"/>
  <c r="AP77" i="8"/>
  <c r="AR80" i="8"/>
  <c r="AQ80" i="8"/>
  <c r="AS80" i="8"/>
  <c r="AP80" i="8"/>
  <c r="AO80" i="8"/>
  <c r="AR108" i="8"/>
  <c r="AS108" i="8"/>
  <c r="AP108" i="8"/>
  <c r="AQ108" i="8"/>
  <c r="AK108" i="8"/>
  <c r="AN108" i="8"/>
  <c r="AJ108" i="8"/>
  <c r="AO108" i="8"/>
  <c r="AS237" i="8"/>
  <c r="AR237" i="8"/>
  <c r="AQ237" i="8"/>
  <c r="AP237" i="8"/>
  <c r="AJ237" i="8"/>
  <c r="AO237" i="8"/>
  <c r="AS214" i="8"/>
  <c r="AR214" i="8"/>
  <c r="AP214" i="8"/>
  <c r="AO214" i="8"/>
  <c r="AQ214" i="8"/>
  <c r="AR252" i="8"/>
  <c r="AQ252" i="8"/>
  <c r="AP252" i="8"/>
  <c r="AS252" i="8"/>
  <c r="AO252" i="8"/>
  <c r="AS232" i="8"/>
  <c r="AR232" i="8"/>
  <c r="AQ232" i="8"/>
  <c r="AP232" i="8"/>
  <c r="AO232" i="8"/>
  <c r="AS79" i="8"/>
  <c r="AQ79" i="8"/>
  <c r="AR79" i="8"/>
  <c r="AO79" i="8"/>
  <c r="AP79" i="8"/>
  <c r="AN79" i="8"/>
  <c r="AM79" i="8"/>
  <c r="AR217" i="8"/>
  <c r="AS217" i="8"/>
  <c r="AO217" i="8"/>
  <c r="AP217" i="8"/>
  <c r="AQ217" i="8"/>
  <c r="AS95" i="8"/>
  <c r="AP95" i="8"/>
  <c r="AQ95" i="8"/>
  <c r="AO95" i="8"/>
  <c r="AR95" i="8"/>
  <c r="AM95" i="8"/>
  <c r="AS190" i="8"/>
  <c r="AR190" i="8"/>
  <c r="AP190" i="8"/>
  <c r="AQ190" i="8"/>
  <c r="AO190" i="8"/>
  <c r="AS175" i="8"/>
  <c r="AQ175" i="8"/>
  <c r="AR175" i="8"/>
  <c r="AP175" i="8"/>
  <c r="AO175" i="8"/>
  <c r="AR225" i="8"/>
  <c r="AS225" i="8"/>
  <c r="AQ225" i="8"/>
  <c r="AO225" i="8"/>
  <c r="AP225" i="8"/>
  <c r="AR170" i="8"/>
  <c r="AS170" i="8"/>
  <c r="AQ170" i="8"/>
  <c r="AO170" i="8"/>
  <c r="AP170" i="8"/>
  <c r="AR209" i="8"/>
  <c r="AS209" i="8"/>
  <c r="AQ209" i="8"/>
  <c r="AO209" i="8"/>
  <c r="AP209" i="8"/>
  <c r="AR233" i="8"/>
  <c r="AS233" i="8"/>
  <c r="AQ233" i="8"/>
  <c r="AO233" i="8"/>
  <c r="AP233" i="8"/>
  <c r="AS149" i="8"/>
  <c r="AQ149" i="8"/>
  <c r="AR149" i="8"/>
  <c r="AO149" i="8"/>
  <c r="AP149" i="8"/>
  <c r="AR104" i="8"/>
  <c r="AS104" i="8"/>
  <c r="AQ104" i="8"/>
  <c r="AO104" i="8"/>
  <c r="AP104" i="8"/>
  <c r="AK104" i="8"/>
  <c r="AJ104" i="8"/>
  <c r="AS174" i="8"/>
  <c r="AR174" i="8"/>
  <c r="AP174" i="8"/>
  <c r="AO174" i="8"/>
  <c r="AQ174" i="8"/>
  <c r="AR145" i="8"/>
  <c r="AS145" i="8"/>
  <c r="AP145" i="8"/>
  <c r="AO145" i="8"/>
  <c r="AQ145" i="8"/>
  <c r="AS166" i="8"/>
  <c r="AQ166" i="8"/>
  <c r="AP166" i="8"/>
  <c r="AO166" i="8"/>
  <c r="AR166" i="8"/>
  <c r="AK166" i="8"/>
  <c r="AS198" i="8"/>
  <c r="AP198" i="8"/>
  <c r="AQ198" i="8"/>
  <c r="AN198" i="8"/>
  <c r="AR198" i="8"/>
  <c r="AO198" i="8"/>
  <c r="AM198" i="8"/>
  <c r="AR64" i="8"/>
  <c r="AQ64" i="8"/>
  <c r="AP64" i="8"/>
  <c r="AS64" i="8"/>
  <c r="AM64" i="8"/>
  <c r="AO64" i="8"/>
  <c r="AN64" i="8"/>
  <c r="AL64" i="8"/>
  <c r="AK64" i="8"/>
  <c r="AJ64" i="8"/>
  <c r="AR90" i="8"/>
  <c r="AS90" i="8"/>
  <c r="AP90" i="8"/>
  <c r="AO90" i="8"/>
  <c r="AQ90" i="8"/>
  <c r="AR139" i="8"/>
  <c r="AS139" i="8"/>
  <c r="AP139" i="8"/>
  <c r="AO139" i="8"/>
  <c r="AQ139" i="8"/>
  <c r="AR123" i="8"/>
  <c r="AS123" i="8"/>
  <c r="AQ123" i="8"/>
  <c r="AP123" i="8"/>
  <c r="AN123" i="8"/>
  <c r="AO123" i="8"/>
  <c r="AK123" i="8"/>
  <c r="AL123" i="8"/>
  <c r="AR196" i="8"/>
  <c r="AP196" i="8"/>
  <c r="AO196" i="8"/>
  <c r="AQ196" i="8"/>
  <c r="AS196" i="8"/>
  <c r="AR180" i="8"/>
  <c r="AQ180" i="8"/>
  <c r="AP180" i="8"/>
  <c r="AS180" i="8"/>
  <c r="AO180" i="8"/>
  <c r="AS117" i="8"/>
  <c r="AQ117" i="8"/>
  <c r="AR117" i="8"/>
  <c r="AO117" i="8"/>
  <c r="AP117" i="8"/>
  <c r="AR146" i="8"/>
  <c r="AS146" i="8"/>
  <c r="AO146" i="8"/>
  <c r="AQ146" i="8"/>
  <c r="AP146" i="8"/>
  <c r="AS238" i="8"/>
  <c r="AR238" i="8"/>
  <c r="AP238" i="8"/>
  <c r="AQ238" i="8"/>
  <c r="AO238" i="8"/>
  <c r="AL238" i="8"/>
  <c r="AR218" i="8"/>
  <c r="AS218" i="8"/>
  <c r="AP218" i="8"/>
  <c r="AO218" i="8"/>
  <c r="AQ218" i="8"/>
  <c r="AR219" i="8"/>
  <c r="AS219" i="8"/>
  <c r="AQ219" i="8"/>
  <c r="AP219" i="8"/>
  <c r="AO219" i="8"/>
  <c r="AR105" i="8"/>
  <c r="AS105" i="8"/>
  <c r="AP105" i="8"/>
  <c r="AQ105" i="8"/>
  <c r="AO105" i="8"/>
  <c r="AR91" i="8"/>
  <c r="AS91" i="8"/>
  <c r="AQ91" i="8"/>
  <c r="AP91" i="8"/>
  <c r="AO91" i="8"/>
  <c r="AK91" i="8"/>
  <c r="AL91" i="8"/>
  <c r="AJ91" i="8"/>
  <c r="AS246" i="8"/>
  <c r="AR246" i="8"/>
  <c r="AQ246" i="8"/>
  <c r="AP246" i="8"/>
  <c r="AO246" i="8"/>
  <c r="AL246" i="8"/>
  <c r="AR194" i="8"/>
  <c r="AS194" i="8"/>
  <c r="AP194" i="8"/>
  <c r="AQ194" i="8"/>
  <c r="AO194" i="8"/>
  <c r="AR210" i="8"/>
  <c r="AS210" i="8"/>
  <c r="AP210" i="8"/>
  <c r="AQ210" i="8"/>
  <c r="AO210" i="8"/>
  <c r="D37" i="8"/>
  <c r="G37" i="8" s="1"/>
  <c r="D247" i="8"/>
  <c r="D39" i="8"/>
  <c r="D72" i="8"/>
  <c r="D102" i="8"/>
  <c r="D236" i="8"/>
  <c r="D38" i="8"/>
  <c r="D63" i="8"/>
  <c r="D49" i="8"/>
  <c r="D61" i="8"/>
  <c r="D202" i="8"/>
  <c r="D40" i="8"/>
  <c r="D41" i="8"/>
  <c r="T41" i="8" s="1"/>
  <c r="D51" i="8"/>
  <c r="D36" i="8"/>
  <c r="D48" i="8"/>
  <c r="X48" i="8" s="1"/>
  <c r="D46" i="8"/>
  <c r="D62" i="8"/>
  <c r="D52" i="8"/>
  <c r="D32" i="8"/>
  <c r="D53" i="8"/>
  <c r="D60" i="8"/>
  <c r="D68" i="8"/>
  <c r="D34" i="8"/>
  <c r="W34" i="8" s="1"/>
  <c r="D69" i="8"/>
  <c r="D67" i="8"/>
  <c r="D47" i="8"/>
  <c r="D54" i="8"/>
  <c r="D45" i="8"/>
  <c r="D30" i="8"/>
  <c r="D65" i="8"/>
  <c r="D55" i="8"/>
  <c r="AE55" i="8" s="1"/>
  <c r="D59" i="8"/>
  <c r="D35" i="8"/>
  <c r="D70" i="8"/>
  <c r="D43" i="8"/>
  <c r="D57" i="8"/>
  <c r="D42" i="8"/>
  <c r="D66" i="8"/>
  <c r="D31" i="8"/>
  <c r="R31" i="8" s="1"/>
  <c r="D29" i="8"/>
  <c r="D44" i="8"/>
  <c r="D58" i="8"/>
  <c r="D33" i="8"/>
  <c r="D56" i="8"/>
  <c r="D28" i="8"/>
  <c r="AD95" i="8"/>
  <c r="D4" i="8"/>
  <c r="D27" i="8"/>
  <c r="D50" i="8"/>
  <c r="AB95" i="8"/>
  <c r="AF95" i="8"/>
  <c r="Y95" i="8"/>
  <c r="K154" i="8"/>
  <c r="AD154" i="8"/>
  <c r="I154" i="8"/>
  <c r="T154" i="8"/>
  <c r="AB154" i="8"/>
  <c r="V154" i="8"/>
  <c r="AF79" i="8"/>
  <c r="M79" i="8"/>
  <c r="AI79" i="8"/>
  <c r="K79" i="8"/>
  <c r="AD79" i="8"/>
  <c r="J16" i="9"/>
  <c r="N79" i="8"/>
  <c r="W79" i="8"/>
  <c r="F79" i="8"/>
  <c r="T79" i="8"/>
  <c r="U79" i="8"/>
  <c r="I79" i="8"/>
  <c r="AC79" i="8"/>
  <c r="J79" i="8"/>
  <c r="J127" i="9"/>
  <c r="J242" i="9"/>
  <c r="J173" i="9"/>
  <c r="J150" i="9"/>
  <c r="J104" i="9"/>
  <c r="J58" i="9"/>
  <c r="J219" i="9"/>
  <c r="J81" i="9"/>
  <c r="J196" i="9"/>
  <c r="J35" i="9"/>
  <c r="J12" i="9"/>
  <c r="J100" i="9"/>
  <c r="J169" i="9"/>
  <c r="J31" i="9"/>
  <c r="J123" i="9"/>
  <c r="J215" i="9"/>
  <c r="J146" i="9"/>
  <c r="J77" i="9"/>
  <c r="J54" i="9"/>
  <c r="J238" i="9"/>
  <c r="J192" i="9"/>
  <c r="M154" i="8"/>
  <c r="AC154" i="8"/>
  <c r="H154" i="8"/>
  <c r="W154" i="8"/>
  <c r="AG154" i="8"/>
  <c r="N154" i="8"/>
  <c r="AH154" i="8"/>
  <c r="J154" i="8"/>
  <c r="F154" i="8"/>
  <c r="AB89" i="8"/>
  <c r="X89" i="8"/>
  <c r="O89" i="8"/>
  <c r="N89" i="8"/>
  <c r="AE89" i="8"/>
  <c r="M89" i="8"/>
  <c r="AA89" i="8"/>
  <c r="S89" i="8"/>
  <c r="AI89" i="8"/>
  <c r="AC89" i="8"/>
  <c r="J89" i="8"/>
  <c r="Y89" i="8"/>
  <c r="K89" i="8"/>
  <c r="P89" i="8"/>
  <c r="H89" i="8"/>
  <c r="AH116" i="8"/>
  <c r="J116" i="8"/>
  <c r="O116" i="8"/>
  <c r="X116" i="8"/>
  <c r="AC246" i="8"/>
  <c r="M246" i="8"/>
  <c r="Z246" i="8"/>
  <c r="W246" i="8"/>
  <c r="G246" i="8"/>
  <c r="F246" i="8"/>
  <c r="R246" i="8"/>
  <c r="AF246" i="8"/>
  <c r="AE246" i="8"/>
  <c r="N246" i="8"/>
  <c r="Y246" i="8"/>
  <c r="S246" i="8"/>
  <c r="I246" i="8"/>
  <c r="AA246" i="8"/>
  <c r="Q246" i="8"/>
  <c r="H238" i="8"/>
  <c r="AD238" i="8"/>
  <c r="N238" i="8"/>
  <c r="AE238" i="8"/>
  <c r="O104" i="8"/>
  <c r="F104" i="8"/>
  <c r="W104" i="8"/>
  <c r="N104" i="8"/>
  <c r="AA104" i="8"/>
  <c r="R104" i="8"/>
  <c r="U104" i="8"/>
  <c r="S104" i="8"/>
  <c r="J104" i="8"/>
  <c r="H104" i="8"/>
  <c r="AH104" i="8"/>
  <c r="AD104" i="8"/>
  <c r="K104" i="8"/>
  <c r="L104" i="8"/>
  <c r="AH177" i="8"/>
  <c r="W177" i="8"/>
  <c r="Q177" i="8"/>
  <c r="AE177" i="8"/>
  <c r="AI177" i="8"/>
  <c r="AG177" i="8"/>
  <c r="I177" i="8"/>
  <c r="N177" i="8"/>
  <c r="V177" i="8"/>
  <c r="AB177" i="8"/>
  <c r="O177" i="8"/>
  <c r="R177" i="8"/>
  <c r="H177" i="8"/>
  <c r="Z177" i="8"/>
  <c r="U177" i="8"/>
  <c r="AD198" i="8"/>
  <c r="O198" i="8"/>
  <c r="AI198" i="8"/>
  <c r="G198" i="8"/>
  <c r="AB198" i="8"/>
  <c r="Y198" i="8"/>
  <c r="F198" i="8"/>
  <c r="AF198" i="8"/>
  <c r="AC198" i="8"/>
  <c r="Q198" i="8"/>
  <c r="S198" i="8"/>
  <c r="Z198" i="8"/>
  <c r="M198" i="8"/>
  <c r="L198" i="8"/>
  <c r="U198" i="8"/>
  <c r="AB71" i="8"/>
  <c r="W71" i="8"/>
  <c r="G71" i="8"/>
  <c r="AD71" i="8"/>
  <c r="N71" i="8"/>
  <c r="O71" i="8"/>
  <c r="AF71" i="8"/>
  <c r="M71" i="8"/>
  <c r="AE71" i="8"/>
  <c r="H71" i="8"/>
  <c r="V71" i="8"/>
  <c r="P71" i="8"/>
  <c r="F71" i="8"/>
  <c r="AC71" i="8"/>
  <c r="X71" i="8"/>
  <c r="U71" i="8"/>
  <c r="Y71" i="8"/>
  <c r="AG71" i="8"/>
  <c r="Z71" i="8"/>
  <c r="S71" i="8"/>
  <c r="I71" i="8"/>
  <c r="K71" i="8"/>
  <c r="Q71" i="8"/>
  <c r="R71" i="8"/>
  <c r="AH71" i="8"/>
  <c r="J71" i="8"/>
  <c r="AA71" i="8"/>
  <c r="AI71" i="8"/>
  <c r="L71" i="8"/>
  <c r="T71" i="8"/>
  <c r="G108" i="8"/>
  <c r="AA108" i="8"/>
  <c r="F108" i="8"/>
  <c r="Z108" i="8"/>
  <c r="K108" i="8"/>
  <c r="S108" i="8"/>
  <c r="N108" i="8"/>
  <c r="AH108" i="8"/>
  <c r="AD108" i="8"/>
  <c r="W108" i="8"/>
  <c r="I108" i="8"/>
  <c r="J108" i="8"/>
  <c r="X108" i="8"/>
  <c r="AF108" i="8"/>
  <c r="U191" i="8"/>
  <c r="AG191" i="8"/>
  <c r="X191" i="8"/>
  <c r="AA191" i="8"/>
  <c r="Q164" i="8"/>
  <c r="X164" i="8"/>
  <c r="P164" i="8"/>
  <c r="AG164" i="8"/>
  <c r="AI112" i="8"/>
  <c r="Z112" i="8"/>
  <c r="H112" i="8"/>
  <c r="AH112" i="8"/>
  <c r="AG112" i="8"/>
  <c r="X112" i="8"/>
  <c r="F112" i="8"/>
  <c r="AD112" i="8"/>
  <c r="V112" i="8"/>
  <c r="S112" i="8"/>
  <c r="M112" i="8"/>
  <c r="AA112" i="8"/>
  <c r="AF112" i="8"/>
  <c r="AC112" i="8"/>
  <c r="L112" i="8"/>
  <c r="T112" i="8"/>
  <c r="F223" i="8"/>
  <c r="P146" i="8"/>
  <c r="I91" i="8"/>
  <c r="AI91" i="8"/>
  <c r="N91" i="8"/>
  <c r="J91" i="8"/>
  <c r="AC91" i="8"/>
  <c r="AF91" i="8"/>
  <c r="V91" i="8"/>
  <c r="M91" i="8"/>
  <c r="P91" i="8"/>
  <c r="AB91" i="8"/>
  <c r="Z91" i="8"/>
  <c r="X91" i="8"/>
  <c r="AG91" i="8"/>
  <c r="K91" i="8"/>
  <c r="G91" i="8"/>
  <c r="H91" i="8"/>
  <c r="X123" i="8"/>
  <c r="L123" i="8"/>
  <c r="W123" i="8"/>
  <c r="K123" i="8"/>
  <c r="AC123" i="8"/>
  <c r="P123" i="8"/>
  <c r="T123" i="8"/>
  <c r="S123" i="8"/>
  <c r="AA123" i="8"/>
  <c r="N123" i="8"/>
  <c r="O123" i="8"/>
  <c r="V123" i="8"/>
  <c r="Z123" i="8"/>
  <c r="J123" i="8"/>
  <c r="J187" i="8"/>
  <c r="F187" i="8"/>
  <c r="AG187" i="8"/>
  <c r="T187" i="8"/>
  <c r="AH187" i="8"/>
  <c r="N187" i="8"/>
  <c r="AA187" i="8"/>
  <c r="I187" i="8"/>
  <c r="P187" i="8"/>
  <c r="S187" i="8"/>
  <c r="M187" i="8"/>
  <c r="L187" i="8"/>
  <c r="H187" i="8"/>
  <c r="AC187" i="8"/>
  <c r="AD187" i="8"/>
  <c r="V64" i="8"/>
  <c r="AB64" i="8"/>
  <c r="AE64" i="8"/>
  <c r="O64" i="8"/>
  <c r="L64" i="8"/>
  <c r="AD64" i="8"/>
  <c r="R64" i="8"/>
  <c r="P64" i="8"/>
  <c r="AC64" i="8"/>
  <c r="AH64" i="8"/>
  <c r="X64" i="8"/>
  <c r="Z64" i="8"/>
  <c r="H64" i="8"/>
  <c r="J64" i="8"/>
  <c r="N64" i="8"/>
  <c r="U64" i="8"/>
  <c r="AA64" i="8"/>
  <c r="Q64" i="8"/>
  <c r="G64" i="8"/>
  <c r="T64" i="8"/>
  <c r="S64" i="8"/>
  <c r="I64" i="8"/>
  <c r="W64" i="8"/>
  <c r="AG64" i="8"/>
  <c r="Y64" i="8"/>
  <c r="M64" i="8"/>
  <c r="AF64" i="8"/>
  <c r="F64" i="8"/>
  <c r="AI64" i="8"/>
  <c r="K64" i="8"/>
  <c r="S207" i="8"/>
  <c r="AD207" i="8"/>
  <c r="Y207" i="8"/>
  <c r="T207" i="8"/>
  <c r="O231" i="8"/>
  <c r="Z231" i="8"/>
  <c r="X231" i="8"/>
  <c r="Z182" i="8"/>
  <c r="AG182" i="8"/>
  <c r="M182" i="8"/>
  <c r="AC182" i="8"/>
  <c r="Y182" i="8"/>
  <c r="AB182" i="8"/>
  <c r="S182" i="8"/>
  <c r="G182" i="8"/>
  <c r="AF182" i="8"/>
  <c r="AD182" i="8"/>
  <c r="X182" i="8"/>
  <c r="J182" i="8"/>
  <c r="AE182" i="8"/>
  <c r="V182" i="8"/>
  <c r="AA182" i="8"/>
  <c r="AE242" i="8"/>
  <c r="P242" i="8"/>
  <c r="Z242" i="8"/>
  <c r="Y242" i="8"/>
  <c r="J242" i="8"/>
  <c r="H242" i="8"/>
  <c r="T242" i="8"/>
  <c r="G242" i="8"/>
  <c r="V242" i="8"/>
  <c r="AG242" i="8"/>
  <c r="Q242" i="8"/>
  <c r="AF242" i="8"/>
  <c r="I242" i="8"/>
  <c r="AA242" i="8"/>
  <c r="U242" i="8"/>
  <c r="AC237" i="8"/>
  <c r="AI237" i="8"/>
  <c r="W237" i="8"/>
  <c r="AE237" i="8"/>
  <c r="M255" i="8"/>
  <c r="O255" i="8"/>
  <c r="R255" i="8"/>
  <c r="AD158" i="8"/>
  <c r="Z158" i="8"/>
  <c r="W158" i="8"/>
  <c r="O158" i="8"/>
  <c r="AA226" i="8"/>
  <c r="Z226" i="8"/>
  <c r="T166" i="8"/>
  <c r="AB150" i="8"/>
  <c r="I150" i="8"/>
  <c r="W150" i="8"/>
  <c r="G150" i="8"/>
  <c r="X190" i="8"/>
  <c r="W132" i="8"/>
  <c r="G132" i="8"/>
  <c r="AF132" i="8"/>
  <c r="O132" i="8"/>
  <c r="F132" i="8"/>
  <c r="H132" i="8"/>
  <c r="AD132" i="8"/>
  <c r="AC132" i="8"/>
  <c r="S132" i="8"/>
  <c r="Y132" i="8"/>
  <c r="J132" i="8"/>
  <c r="R132" i="8"/>
  <c r="L132" i="8"/>
  <c r="T132" i="8"/>
  <c r="Z132" i="8"/>
  <c r="AA132" i="8"/>
  <c r="J4" i="9"/>
  <c r="J22" i="9"/>
  <c r="J23" i="9"/>
  <c r="J20" i="9"/>
  <c r="J5" i="9"/>
  <c r="J15" i="9"/>
  <c r="J7" i="9"/>
  <c r="J21" i="9"/>
  <c r="J19" i="9"/>
  <c r="J18" i="9"/>
  <c r="J10" i="9"/>
  <c r="J25" i="9"/>
  <c r="C3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3" i="8"/>
  <c r="AG150" i="8" l="1"/>
  <c r="K150" i="8"/>
  <c r="J150" i="8"/>
  <c r="L150" i="8"/>
  <c r="AH226" i="8"/>
  <c r="U226" i="8"/>
  <c r="X158" i="8"/>
  <c r="Y158" i="8"/>
  <c r="K158" i="8"/>
  <c r="AH158" i="8"/>
  <c r="T255" i="8"/>
  <c r="V255" i="8"/>
  <c r="N255" i="8"/>
  <c r="J237" i="8"/>
  <c r="Z237" i="8"/>
  <c r="AD237" i="8"/>
  <c r="H237" i="8"/>
  <c r="U231" i="8"/>
  <c r="G231" i="8"/>
  <c r="AG231" i="8"/>
  <c r="L207" i="8"/>
  <c r="W207" i="8"/>
  <c r="H207" i="8"/>
  <c r="AH207" i="8"/>
  <c r="Y146" i="8"/>
  <c r="R164" i="8"/>
  <c r="W164" i="8"/>
  <c r="U164" i="8"/>
  <c r="S164" i="8"/>
  <c r="I191" i="8"/>
  <c r="Q191" i="8"/>
  <c r="AB191" i="8"/>
  <c r="T191" i="8"/>
  <c r="Q238" i="8"/>
  <c r="AA238" i="8"/>
  <c r="F238" i="8"/>
  <c r="E238" i="8" s="1"/>
  <c r="T238" i="8"/>
  <c r="H116" i="8"/>
  <c r="Y116" i="8"/>
  <c r="U116" i="8"/>
  <c r="AB116" i="8"/>
  <c r="P95" i="8"/>
  <c r="F95" i="8"/>
  <c r="AC95" i="8"/>
  <c r="AG95" i="8"/>
  <c r="AL237" i="8"/>
  <c r="AN158" i="8"/>
  <c r="AK164" i="8"/>
  <c r="AK116" i="8"/>
  <c r="AL231" i="8"/>
  <c r="AN255" i="8"/>
  <c r="I132" i="8"/>
  <c r="AG132" i="8"/>
  <c r="V132" i="8"/>
  <c r="P132" i="8"/>
  <c r="V150" i="8"/>
  <c r="M150" i="8"/>
  <c r="T150" i="8"/>
  <c r="AH150" i="8"/>
  <c r="R226" i="8"/>
  <c r="S226" i="8"/>
  <c r="AB158" i="8"/>
  <c r="AE158" i="8"/>
  <c r="AI158" i="8"/>
  <c r="AH255" i="8"/>
  <c r="L255" i="8"/>
  <c r="W255" i="8"/>
  <c r="AE255" i="8"/>
  <c r="I237" i="8"/>
  <c r="N237" i="8"/>
  <c r="K237" i="8"/>
  <c r="Y237" i="8"/>
  <c r="AC242" i="8"/>
  <c r="AH242" i="8"/>
  <c r="X242" i="8"/>
  <c r="AB242" i="8"/>
  <c r="P182" i="8"/>
  <c r="K182" i="8"/>
  <c r="U182" i="8"/>
  <c r="P231" i="8"/>
  <c r="K231" i="8"/>
  <c r="I231" i="8"/>
  <c r="Q231" i="8"/>
  <c r="Q207" i="8"/>
  <c r="X207" i="8"/>
  <c r="AI207" i="8"/>
  <c r="F207" i="8"/>
  <c r="V187" i="8"/>
  <c r="U187" i="8"/>
  <c r="W187" i="8"/>
  <c r="M123" i="8"/>
  <c r="F123" i="8"/>
  <c r="Y123" i="8"/>
  <c r="AI123" i="8"/>
  <c r="AH91" i="8"/>
  <c r="W91" i="8"/>
  <c r="AD91" i="8"/>
  <c r="Y91" i="8"/>
  <c r="L146" i="8"/>
  <c r="I112" i="8"/>
  <c r="AE112" i="8"/>
  <c r="O112" i="8"/>
  <c r="Q112" i="8"/>
  <c r="V164" i="8"/>
  <c r="G164" i="8"/>
  <c r="AD164" i="8"/>
  <c r="T164" i="8"/>
  <c r="V191" i="8"/>
  <c r="R191" i="8"/>
  <c r="J191" i="8"/>
  <c r="L108" i="8"/>
  <c r="U108" i="8"/>
  <c r="AI108" i="8"/>
  <c r="Q108" i="8"/>
  <c r="V198" i="8"/>
  <c r="N198" i="8"/>
  <c r="H198" i="8"/>
  <c r="E198" i="8" s="1"/>
  <c r="AA198" i="8"/>
  <c r="P177" i="8"/>
  <c r="K177" i="8"/>
  <c r="J177" i="8"/>
  <c r="T104" i="8"/>
  <c r="G104" i="8"/>
  <c r="I104" i="8"/>
  <c r="AF104" i="8"/>
  <c r="Y238" i="8"/>
  <c r="O238" i="8"/>
  <c r="U238" i="8"/>
  <c r="AF238" i="8"/>
  <c r="K246" i="8"/>
  <c r="O246" i="8"/>
  <c r="V246" i="8"/>
  <c r="X246" i="8"/>
  <c r="AD116" i="8"/>
  <c r="Z116" i="8"/>
  <c r="AE116" i="8"/>
  <c r="T169" i="8"/>
  <c r="G89" i="8"/>
  <c r="Q89" i="8"/>
  <c r="V89" i="8"/>
  <c r="AG89" i="8"/>
  <c r="AI154" i="8"/>
  <c r="AE154" i="8"/>
  <c r="Z79" i="8"/>
  <c r="O79" i="8"/>
  <c r="P79" i="8"/>
  <c r="AB79" i="8"/>
  <c r="L154" i="8"/>
  <c r="AA154" i="8"/>
  <c r="S95" i="8"/>
  <c r="N95" i="8"/>
  <c r="I95" i="8"/>
  <c r="E95" i="8" s="1"/>
  <c r="G95" i="8"/>
  <c r="AN246" i="8"/>
  <c r="AN91" i="8"/>
  <c r="AJ238" i="8"/>
  <c r="AM146" i="8"/>
  <c r="AM123" i="8"/>
  <c r="AL104" i="8"/>
  <c r="AL108" i="8"/>
  <c r="AL158" i="8"/>
  <c r="AL182" i="8"/>
  <c r="AL177" i="8"/>
  <c r="AJ242" i="8"/>
  <c r="AK132" i="8"/>
  <c r="AK191" i="8"/>
  <c r="AN116" i="8"/>
  <c r="AJ187" i="8"/>
  <c r="AJ255" i="8"/>
  <c r="AM112" i="8"/>
  <c r="AM89" i="8"/>
  <c r="X150" i="8"/>
  <c r="V226" i="8"/>
  <c r="I158" i="8"/>
  <c r="J255" i="8"/>
  <c r="Q255" i="8"/>
  <c r="Q237" i="8"/>
  <c r="T231" i="8"/>
  <c r="AE231" i="8"/>
  <c r="V207" i="8"/>
  <c r="AG146" i="8"/>
  <c r="J164" i="8"/>
  <c r="W191" i="8"/>
  <c r="AC191" i="8"/>
  <c r="AG238" i="8"/>
  <c r="J95" i="8"/>
  <c r="AJ191" i="8"/>
  <c r="R150" i="8"/>
  <c r="U158" i="8"/>
  <c r="N158" i="8"/>
  <c r="AC255" i="8"/>
  <c r="O237" i="8"/>
  <c r="E237" i="8" s="1"/>
  <c r="AA237" i="8"/>
  <c r="M231" i="8"/>
  <c r="I207" i="8"/>
  <c r="AE207" i="8"/>
  <c r="M164" i="8"/>
  <c r="P191" i="8"/>
  <c r="L238" i="8"/>
  <c r="P116" i="8"/>
  <c r="V116" i="8"/>
  <c r="U95" i="8"/>
  <c r="AK95" i="8"/>
  <c r="AN237" i="8"/>
  <c r="AI132" i="8"/>
  <c r="Q132" i="8"/>
  <c r="X132" i="8"/>
  <c r="AB132" i="8"/>
  <c r="E132" i="8" s="1"/>
  <c r="F150" i="8"/>
  <c r="AA150" i="8"/>
  <c r="AD150" i="8"/>
  <c r="AB226" i="8"/>
  <c r="G158" i="8"/>
  <c r="AC158" i="8"/>
  <c r="H158" i="8"/>
  <c r="R158" i="8"/>
  <c r="K255" i="8"/>
  <c r="X255" i="8"/>
  <c r="F255" i="8"/>
  <c r="I255" i="8"/>
  <c r="E255" i="8" s="1"/>
  <c r="S237" i="8"/>
  <c r="T237" i="8"/>
  <c r="F237" i="8"/>
  <c r="AB237" i="8"/>
  <c r="W242" i="8"/>
  <c r="AI242" i="8"/>
  <c r="K242" i="8"/>
  <c r="N182" i="8"/>
  <c r="F182" i="8"/>
  <c r="O182" i="8"/>
  <c r="I182" i="8"/>
  <c r="H231" i="8"/>
  <c r="E231" i="8" s="1"/>
  <c r="F231" i="8"/>
  <c r="AA231" i="8"/>
  <c r="V231" i="8"/>
  <c r="M207" i="8"/>
  <c r="O207" i="8"/>
  <c r="AA207" i="8"/>
  <c r="AC207" i="8"/>
  <c r="Q187" i="8"/>
  <c r="E187" i="8" s="1"/>
  <c r="Y187" i="8"/>
  <c r="R187" i="8"/>
  <c r="AI187" i="8"/>
  <c r="AH123" i="8"/>
  <c r="AD123" i="8"/>
  <c r="I123" i="8"/>
  <c r="G123" i="8"/>
  <c r="R91" i="8"/>
  <c r="AA91" i="8"/>
  <c r="AE91" i="8"/>
  <c r="S91" i="8"/>
  <c r="R146" i="8"/>
  <c r="J112" i="8"/>
  <c r="W112" i="8"/>
  <c r="G112" i="8"/>
  <c r="AB112" i="8"/>
  <c r="AI164" i="8"/>
  <c r="F164" i="8"/>
  <c r="H164" i="8"/>
  <c r="AI191" i="8"/>
  <c r="M191" i="8"/>
  <c r="Y191" i="8"/>
  <c r="K191" i="8"/>
  <c r="P108" i="8"/>
  <c r="E108" i="8" s="1"/>
  <c r="AE108" i="8"/>
  <c r="V108" i="8"/>
  <c r="R108" i="8"/>
  <c r="J198" i="8"/>
  <c r="P198" i="8"/>
  <c r="X198" i="8"/>
  <c r="AD177" i="8"/>
  <c r="AC177" i="8"/>
  <c r="Y177" i="8"/>
  <c r="S177" i="8"/>
  <c r="P104" i="8"/>
  <c r="AC104" i="8"/>
  <c r="M104" i="8"/>
  <c r="X104" i="8"/>
  <c r="M238" i="8"/>
  <c r="S238" i="8"/>
  <c r="W238" i="8"/>
  <c r="AB238" i="8"/>
  <c r="AB246" i="8"/>
  <c r="P246" i="8"/>
  <c r="H246" i="8"/>
  <c r="E246" i="8" s="1"/>
  <c r="AF116" i="8"/>
  <c r="I116" i="8"/>
  <c r="F116" i="8"/>
  <c r="E116" i="8" s="1"/>
  <c r="AG116" i="8"/>
  <c r="X169" i="8"/>
  <c r="Z89" i="8"/>
  <c r="U89" i="8"/>
  <c r="W89" i="8"/>
  <c r="X154" i="8"/>
  <c r="Z154" i="8"/>
  <c r="AE79" i="8"/>
  <c r="Q79" i="8"/>
  <c r="X79" i="8"/>
  <c r="L79" i="8"/>
  <c r="Y154" i="8"/>
  <c r="S79" i="8"/>
  <c r="AH95" i="8"/>
  <c r="M95" i="8"/>
  <c r="AI95" i="8"/>
  <c r="AM246" i="8"/>
  <c r="AJ198" i="8"/>
  <c r="AM104" i="8"/>
  <c r="AN95" i="8"/>
  <c r="AJ79" i="8"/>
  <c r="AM108" i="8"/>
  <c r="AK154" i="8"/>
  <c r="Q154" i="8"/>
  <c r="AK150" i="8"/>
  <c r="AN242" i="8"/>
  <c r="AJ164" i="8"/>
  <c r="AJ116" i="8"/>
  <c r="AJ231" i="8"/>
  <c r="AK187" i="8"/>
  <c r="AM207" i="8"/>
  <c r="AL112" i="8"/>
  <c r="Q150" i="8"/>
  <c r="S150" i="8"/>
  <c r="AG158" i="8"/>
  <c r="AA255" i="8"/>
  <c r="V237" i="8"/>
  <c r="L237" i="8"/>
  <c r="R231" i="8"/>
  <c r="U207" i="8"/>
  <c r="I164" i="8"/>
  <c r="AE191" i="8"/>
  <c r="AI238" i="8"/>
  <c r="G116" i="8"/>
  <c r="K116" i="8"/>
  <c r="X95" i="8"/>
  <c r="AE95" i="8"/>
  <c r="AK237" i="8"/>
  <c r="AL255" i="8"/>
  <c r="Y150" i="8"/>
  <c r="AI150" i="8"/>
  <c r="Q158" i="8"/>
  <c r="AI255" i="8"/>
  <c r="U255" i="8"/>
  <c r="U237" i="8"/>
  <c r="AI231" i="8"/>
  <c r="K207" i="8"/>
  <c r="H146" i="8"/>
  <c r="Z164" i="8"/>
  <c r="N191" i="8"/>
  <c r="AD191" i="8"/>
  <c r="V238" i="8"/>
  <c r="R238" i="8"/>
  <c r="AC116" i="8"/>
  <c r="AB169" i="8"/>
  <c r="AM116" i="8"/>
  <c r="AH132" i="8"/>
  <c r="U132" i="8"/>
  <c r="N132" i="8"/>
  <c r="O150" i="8"/>
  <c r="AC150" i="8"/>
  <c r="AF150" i="8"/>
  <c r="AG226" i="8"/>
  <c r="AE226" i="8"/>
  <c r="P158" i="8"/>
  <c r="AF158" i="8"/>
  <c r="F158" i="8"/>
  <c r="E158" i="8" s="1"/>
  <c r="S158" i="8"/>
  <c r="AF255" i="8"/>
  <c r="P255" i="8"/>
  <c r="AG255" i="8"/>
  <c r="Y255" i="8"/>
  <c r="AF237" i="8"/>
  <c r="AG237" i="8"/>
  <c r="X237" i="8"/>
  <c r="R242" i="8"/>
  <c r="N242" i="8"/>
  <c r="S242" i="8"/>
  <c r="AD242" i="8"/>
  <c r="AI182" i="8"/>
  <c r="H182" i="8"/>
  <c r="Q182" i="8"/>
  <c r="AH182" i="8"/>
  <c r="AF231" i="8"/>
  <c r="S231" i="8"/>
  <c r="N231" i="8"/>
  <c r="AH231" i="8"/>
  <c r="AG207" i="8"/>
  <c r="Z207" i="8"/>
  <c r="P207" i="8"/>
  <c r="AE187" i="8"/>
  <c r="AF187" i="8"/>
  <c r="Z187" i="8"/>
  <c r="X187" i="8"/>
  <c r="R123" i="8"/>
  <c r="H123" i="8"/>
  <c r="U123" i="8"/>
  <c r="Q123" i="8"/>
  <c r="O91" i="8"/>
  <c r="L91" i="8"/>
  <c r="T91" i="8"/>
  <c r="I146" i="8"/>
  <c r="AF146" i="8"/>
  <c r="N112" i="8"/>
  <c r="K112" i="8"/>
  <c r="P112" i="8"/>
  <c r="Y164" i="8"/>
  <c r="AF164" i="8"/>
  <c r="AE164" i="8"/>
  <c r="N164" i="8"/>
  <c r="AH191" i="8"/>
  <c r="AF191" i="8"/>
  <c r="H191" i="8"/>
  <c r="L191" i="8"/>
  <c r="T108" i="8"/>
  <c r="Y108" i="8"/>
  <c r="AG108" i="8"/>
  <c r="AC108" i="8"/>
  <c r="AE198" i="8"/>
  <c r="R198" i="8"/>
  <c r="AG198" i="8"/>
  <c r="I198" i="8"/>
  <c r="G177" i="8"/>
  <c r="E177" i="8" s="1"/>
  <c r="X177" i="8"/>
  <c r="L177" i="8"/>
  <c r="T177" i="8"/>
  <c r="Z104" i="8"/>
  <c r="Q104" i="8"/>
  <c r="V104" i="8"/>
  <c r="AG104" i="8"/>
  <c r="I238" i="8"/>
  <c r="AH238" i="8"/>
  <c r="K238" i="8"/>
  <c r="L246" i="8"/>
  <c r="AG246" i="8"/>
  <c r="AH246" i="8"/>
  <c r="AD246" i="8"/>
  <c r="T116" i="8"/>
  <c r="N116" i="8"/>
  <c r="Q116" i="8"/>
  <c r="M116" i="8"/>
  <c r="L89" i="8"/>
  <c r="E89" i="8" s="1"/>
  <c r="AD89" i="8"/>
  <c r="I89" i="8"/>
  <c r="AF89" i="8"/>
  <c r="O154" i="8"/>
  <c r="AF154" i="8"/>
  <c r="AH79" i="8"/>
  <c r="V79" i="8"/>
  <c r="R79" i="8"/>
  <c r="S154" i="8"/>
  <c r="U154" i="8"/>
  <c r="AA79" i="8"/>
  <c r="O95" i="8"/>
  <c r="R95" i="8"/>
  <c r="K95" i="8"/>
  <c r="AJ246" i="8"/>
  <c r="AM238" i="8"/>
  <c r="AL198" i="8"/>
  <c r="AJ95" i="8"/>
  <c r="H95" i="8"/>
  <c r="AK79" i="8"/>
  <c r="G79" i="8"/>
  <c r="E79" i="8" s="1"/>
  <c r="AM237" i="8"/>
  <c r="AJ154" i="8"/>
  <c r="AM158" i="8"/>
  <c r="AK177" i="8"/>
  <c r="AN132" i="8"/>
  <c r="AM164" i="8"/>
  <c r="AM191" i="8"/>
  <c r="AL116" i="8"/>
  <c r="AK231" i="8"/>
  <c r="AM187" i="8"/>
  <c r="AM255" i="8"/>
  <c r="AN112" i="8"/>
  <c r="U150" i="8"/>
  <c r="AD226" i="8"/>
  <c r="AA158" i="8"/>
  <c r="AD255" i="8"/>
  <c r="AH237" i="8"/>
  <c r="Y231" i="8"/>
  <c r="J207" i="8"/>
  <c r="R207" i="8"/>
  <c r="AA164" i="8"/>
  <c r="AC164" i="8"/>
  <c r="Z238" i="8"/>
  <c r="G238" i="8"/>
  <c r="S116" i="8"/>
  <c r="K169" i="8"/>
  <c r="Q95" i="8"/>
  <c r="AK238" i="8"/>
  <c r="AN150" i="8"/>
  <c r="P150" i="8"/>
  <c r="W226" i="8"/>
  <c r="T158" i="8"/>
  <c r="Z255" i="8"/>
  <c r="M237" i="8"/>
  <c r="L231" i="8"/>
  <c r="J231" i="8"/>
  <c r="N207" i="8"/>
  <c r="K164" i="8"/>
  <c r="O191" i="8"/>
  <c r="J238" i="8"/>
  <c r="AI116" i="8"/>
  <c r="V95" i="8"/>
  <c r="L95" i="8"/>
  <c r="AN238" i="8"/>
  <c r="AJ150" i="8"/>
  <c r="K132" i="8"/>
  <c r="M132" i="8"/>
  <c r="AE132" i="8"/>
  <c r="Z150" i="8"/>
  <c r="AE150" i="8"/>
  <c r="N150" i="8"/>
  <c r="E150" i="8" s="1"/>
  <c r="H150" i="8"/>
  <c r="L226" i="8"/>
  <c r="T226" i="8"/>
  <c r="M158" i="8"/>
  <c r="L158" i="8"/>
  <c r="V158" i="8"/>
  <c r="J158" i="8"/>
  <c r="S255" i="8"/>
  <c r="H255" i="8"/>
  <c r="G255" i="8"/>
  <c r="R237" i="8"/>
  <c r="P237" i="8"/>
  <c r="M242" i="8"/>
  <c r="E242" i="8" s="1"/>
  <c r="O242" i="8"/>
  <c r="F242" i="8"/>
  <c r="W182" i="8"/>
  <c r="E182" i="8" s="1"/>
  <c r="T182" i="8"/>
  <c r="R182" i="8"/>
  <c r="L182" i="8"/>
  <c r="AB231" i="8"/>
  <c r="W231" i="8"/>
  <c r="AD231" i="8"/>
  <c r="AC231" i="8"/>
  <c r="AB207" i="8"/>
  <c r="G207" i="8"/>
  <c r="AF207" i="8"/>
  <c r="K187" i="8"/>
  <c r="O187" i="8"/>
  <c r="AB187" i="8"/>
  <c r="AE123" i="8"/>
  <c r="AF123" i="8"/>
  <c r="AG123" i="8"/>
  <c r="E123" i="8" s="1"/>
  <c r="AB123" i="8"/>
  <c r="Q91" i="8"/>
  <c r="U91" i="8"/>
  <c r="F91" i="8"/>
  <c r="E91" i="8" s="1"/>
  <c r="AI146" i="8"/>
  <c r="R112" i="8"/>
  <c r="U112" i="8"/>
  <c r="Y112" i="8"/>
  <c r="E112" i="8" s="1"/>
  <c r="AB164" i="8"/>
  <c r="O164" i="8"/>
  <c r="AH164" i="8"/>
  <c r="L164" i="8"/>
  <c r="E164" i="8" s="1"/>
  <c r="Z191" i="8"/>
  <c r="G191" i="8"/>
  <c r="F191" i="8"/>
  <c r="E191" i="8" s="1"/>
  <c r="S191" i="8"/>
  <c r="H108" i="8"/>
  <c r="M108" i="8"/>
  <c r="O108" i="8"/>
  <c r="AH198" i="8"/>
  <c r="K198" i="8"/>
  <c r="T198" i="8"/>
  <c r="W198" i="8"/>
  <c r="M177" i="8"/>
  <c r="AF177" i="8"/>
  <c r="AA177" i="8"/>
  <c r="F177" i="8"/>
  <c r="Y104" i="8"/>
  <c r="AI104" i="8"/>
  <c r="AE104" i="8"/>
  <c r="AB104" i="8"/>
  <c r="AC238" i="8"/>
  <c r="P238" i="8"/>
  <c r="AI246" i="8"/>
  <c r="T246" i="8"/>
  <c r="U246" i="8"/>
  <c r="J246" i="8"/>
  <c r="L116" i="8"/>
  <c r="R116" i="8"/>
  <c r="AA116" i="8"/>
  <c r="T89" i="8"/>
  <c r="AH89" i="8"/>
  <c r="R89" i="8"/>
  <c r="F89" i="8"/>
  <c r="G154" i="8"/>
  <c r="E154" i="8" s="1"/>
  <c r="R154" i="8"/>
  <c r="AG79" i="8"/>
  <c r="H79" i="8"/>
  <c r="Y79" i="8"/>
  <c r="T95" i="8"/>
  <c r="Z95" i="8"/>
  <c r="AA95" i="8"/>
  <c r="W95" i="8"/>
  <c r="AL207" i="8"/>
  <c r="O190" i="8"/>
  <c r="Q166" i="8"/>
  <c r="I229" i="8"/>
  <c r="T229" i="8"/>
  <c r="G218" i="8"/>
  <c r="AH147" i="8"/>
  <c r="X162" i="8"/>
  <c r="L139" i="8"/>
  <c r="G162" i="8"/>
  <c r="F139" i="8"/>
  <c r="S175" i="8"/>
  <c r="J100" i="8"/>
  <c r="AM229" i="8"/>
  <c r="AB139" i="8"/>
  <c r="AH175" i="8"/>
  <c r="S147" i="8"/>
  <c r="J190" i="8"/>
  <c r="X223" i="8"/>
  <c r="T147" i="8"/>
  <c r="Q190" i="8"/>
  <c r="L223" i="8"/>
  <c r="S139" i="8"/>
  <c r="N147" i="8"/>
  <c r="AK139" i="8"/>
  <c r="AL118" i="8"/>
  <c r="H166" i="8"/>
  <c r="J218" i="8"/>
  <c r="AG175" i="8"/>
  <c r="H100" i="8"/>
  <c r="AB162" i="8"/>
  <c r="G229" i="8"/>
  <c r="U118" i="8"/>
  <c r="I218" i="8"/>
  <c r="AA175" i="8"/>
  <c r="AC100" i="8"/>
  <c r="H162" i="8"/>
  <c r="V229" i="8"/>
  <c r="R118" i="8"/>
  <c r="R100" i="8"/>
  <c r="AN229" i="8"/>
  <c r="AA190" i="8"/>
  <c r="N166" i="8"/>
  <c r="P229" i="8"/>
  <c r="S118" i="8"/>
  <c r="T223" i="8"/>
  <c r="T218" i="8"/>
  <c r="U139" i="8"/>
  <c r="Y175" i="8"/>
  <c r="AA100" i="8"/>
  <c r="U147" i="8"/>
  <c r="AL139" i="8"/>
  <c r="AL166" i="8"/>
  <c r="AN223" i="8"/>
  <c r="AM147" i="8"/>
  <c r="H190" i="8"/>
  <c r="AI166" i="8"/>
  <c r="I162" i="8"/>
  <c r="M229" i="8"/>
  <c r="AB118" i="8"/>
  <c r="J223" i="8"/>
  <c r="L218" i="8"/>
  <c r="W139" i="8"/>
  <c r="K175" i="8"/>
  <c r="X100" i="8"/>
  <c r="AG147" i="8"/>
  <c r="L190" i="8"/>
  <c r="R166" i="8"/>
  <c r="M162" i="8"/>
  <c r="AG229" i="8"/>
  <c r="X118" i="8"/>
  <c r="N223" i="8"/>
  <c r="V218" i="8"/>
  <c r="AD139" i="8"/>
  <c r="O100" i="8"/>
  <c r="AE147" i="8"/>
  <c r="AL229" i="8"/>
  <c r="AK172" i="8"/>
  <c r="M190" i="8"/>
  <c r="AC166" i="8"/>
  <c r="Z162" i="8"/>
  <c r="O229" i="8"/>
  <c r="F118" i="8"/>
  <c r="AI223" i="8"/>
  <c r="M139" i="8"/>
  <c r="N175" i="8"/>
  <c r="AE100" i="8"/>
  <c r="P147" i="8"/>
  <c r="AL175" i="8"/>
  <c r="AE190" i="8"/>
  <c r="AB190" i="8"/>
  <c r="Y166" i="8"/>
  <c r="W166" i="8"/>
  <c r="AI162" i="8"/>
  <c r="N162" i="8"/>
  <c r="Z229" i="8"/>
  <c r="AF229" i="8"/>
  <c r="L118" i="8"/>
  <c r="AA118" i="8"/>
  <c r="U223" i="8"/>
  <c r="R223" i="8"/>
  <c r="Z218" i="8"/>
  <c r="AG139" i="8"/>
  <c r="X139" i="8"/>
  <c r="Z175" i="8"/>
  <c r="Q175" i="8"/>
  <c r="Z100" i="8"/>
  <c r="S100" i="8"/>
  <c r="Y147" i="8"/>
  <c r="M147" i="8"/>
  <c r="AM139" i="8"/>
  <c r="AJ166" i="8"/>
  <c r="AJ229" i="8"/>
  <c r="AL223" i="8"/>
  <c r="AL147" i="8"/>
  <c r="F190" i="8"/>
  <c r="W190" i="8"/>
  <c r="AB166" i="8"/>
  <c r="AH166" i="8"/>
  <c r="T162" i="8"/>
  <c r="J162" i="8"/>
  <c r="L229" i="8"/>
  <c r="AI229" i="8"/>
  <c r="W118" i="8"/>
  <c r="P118" i="8"/>
  <c r="AF223" i="8"/>
  <c r="V223" i="8"/>
  <c r="Q218" i="8"/>
  <c r="AI139" i="8"/>
  <c r="G139" i="8"/>
  <c r="R175" i="8"/>
  <c r="L175" i="8"/>
  <c r="Q100" i="8"/>
  <c r="AB100" i="8"/>
  <c r="X147" i="8"/>
  <c r="AB147" i="8"/>
  <c r="AM118" i="8"/>
  <c r="AI190" i="8"/>
  <c r="AG190" i="8"/>
  <c r="J166" i="8"/>
  <c r="AG166" i="8"/>
  <c r="AA162" i="8"/>
  <c r="P162" i="8"/>
  <c r="Q229" i="8"/>
  <c r="AD118" i="8"/>
  <c r="Z118" i="8"/>
  <c r="AG223" i="8"/>
  <c r="O223" i="8"/>
  <c r="AC218" i="8"/>
  <c r="AH139" i="8"/>
  <c r="V139" i="8"/>
  <c r="AE175" i="8"/>
  <c r="G175" i="8"/>
  <c r="P100" i="8"/>
  <c r="AH100" i="8"/>
  <c r="AI147" i="8"/>
  <c r="AM175" i="8"/>
  <c r="AJ190" i="8"/>
  <c r="AN118" i="8"/>
  <c r="R190" i="8"/>
  <c r="G190" i="8"/>
  <c r="AA166" i="8"/>
  <c r="K166" i="8"/>
  <c r="U162" i="8"/>
  <c r="V162" i="8"/>
  <c r="W229" i="8"/>
  <c r="AA229" i="8"/>
  <c r="AH118" i="8"/>
  <c r="AI118" i="8"/>
  <c r="I223" i="8"/>
  <c r="S218" i="8"/>
  <c r="K218" i="8"/>
  <c r="AA139" i="8"/>
  <c r="N139" i="8"/>
  <c r="I175" i="8"/>
  <c r="O175" i="8"/>
  <c r="AI100" i="8"/>
  <c r="N100" i="8"/>
  <c r="Q147" i="8"/>
  <c r="F147" i="8"/>
  <c r="AJ175" i="8"/>
  <c r="AM190" i="8"/>
  <c r="V190" i="8"/>
  <c r="I190" i="8"/>
  <c r="P190" i="8"/>
  <c r="X166" i="8"/>
  <c r="G166" i="8"/>
  <c r="Z166" i="8"/>
  <c r="AD166" i="8"/>
  <c r="S162" i="8"/>
  <c r="AG162" i="8"/>
  <c r="O162" i="8"/>
  <c r="AD162" i="8"/>
  <c r="F229" i="8"/>
  <c r="R229" i="8"/>
  <c r="U229" i="8"/>
  <c r="X229" i="8"/>
  <c r="V118" i="8"/>
  <c r="I118" i="8"/>
  <c r="AE118" i="8"/>
  <c r="AC118" i="8"/>
  <c r="P223" i="8"/>
  <c r="W223" i="8"/>
  <c r="K223" i="8"/>
  <c r="Q223" i="8"/>
  <c r="X218" i="8"/>
  <c r="F218" i="8"/>
  <c r="Z139" i="8"/>
  <c r="H139" i="8"/>
  <c r="AC139" i="8"/>
  <c r="W175" i="8"/>
  <c r="H175" i="8"/>
  <c r="V175" i="8"/>
  <c r="U175" i="8"/>
  <c r="G100" i="8"/>
  <c r="AG100" i="8"/>
  <c r="AD100" i="8"/>
  <c r="O148" i="8"/>
  <c r="J147" i="8"/>
  <c r="H147" i="8"/>
  <c r="K147" i="8"/>
  <c r="AM166" i="8"/>
  <c r="AN175" i="8"/>
  <c r="AL190" i="8"/>
  <c r="AM148" i="8"/>
  <c r="AJ147" i="8"/>
  <c r="AK100" i="8"/>
  <c r="F126" i="8"/>
  <c r="AD190" i="8"/>
  <c r="K190" i="8"/>
  <c r="AC190" i="8"/>
  <c r="L166" i="8"/>
  <c r="S166" i="8"/>
  <c r="M166" i="8"/>
  <c r="I166" i="8"/>
  <c r="Q162" i="8"/>
  <c r="R162" i="8"/>
  <c r="AF162" i="8"/>
  <c r="AC162" i="8"/>
  <c r="AH229" i="8"/>
  <c r="N229" i="8"/>
  <c r="Y229" i="8"/>
  <c r="S229" i="8"/>
  <c r="K118" i="8"/>
  <c r="H118" i="8"/>
  <c r="Q118" i="8"/>
  <c r="N118" i="8"/>
  <c r="H223" i="8"/>
  <c r="Y223" i="8"/>
  <c r="AD223" i="8"/>
  <c r="AE223" i="8"/>
  <c r="O218" i="8"/>
  <c r="U218" i="8"/>
  <c r="T139" i="8"/>
  <c r="I139" i="8"/>
  <c r="O139" i="8"/>
  <c r="AC175" i="8"/>
  <c r="P175" i="8"/>
  <c r="AD175" i="8"/>
  <c r="AF175" i="8"/>
  <c r="F100" i="8"/>
  <c r="AF100" i="8"/>
  <c r="I100" i="8"/>
  <c r="O147" i="8"/>
  <c r="I147" i="8"/>
  <c r="AA147" i="8"/>
  <c r="Z147" i="8"/>
  <c r="AN166" i="8"/>
  <c r="AK190" i="8"/>
  <c r="AK229" i="8"/>
  <c r="AK147" i="8"/>
  <c r="Z190" i="8"/>
  <c r="T190" i="8"/>
  <c r="P166" i="8"/>
  <c r="L162" i="8"/>
  <c r="F162" i="8"/>
  <c r="AC229" i="8"/>
  <c r="O118" i="8"/>
  <c r="G118" i="8"/>
  <c r="J118" i="8"/>
  <c r="T118" i="8"/>
  <c r="AB223" i="8"/>
  <c r="Z223" i="8"/>
  <c r="AH223" i="8"/>
  <c r="AA223" i="8"/>
  <c r="H218" i="8"/>
  <c r="AG218" i="8"/>
  <c r="K139" i="8"/>
  <c r="R139" i="8"/>
  <c r="Y139" i="8"/>
  <c r="P139" i="8"/>
  <c r="M175" i="8"/>
  <c r="X175" i="8"/>
  <c r="F175" i="8"/>
  <c r="AI175" i="8"/>
  <c r="T100" i="8"/>
  <c r="W100" i="8"/>
  <c r="Y100" i="8"/>
  <c r="L100" i="8"/>
  <c r="R147" i="8"/>
  <c r="W147" i="8"/>
  <c r="AC147" i="8"/>
  <c r="L147" i="8"/>
  <c r="AJ139" i="8"/>
  <c r="AN190" i="8"/>
  <c r="AJ162" i="8"/>
  <c r="AJ118" i="8"/>
  <c r="AJ223" i="8"/>
  <c r="S190" i="8"/>
  <c r="U190" i="8"/>
  <c r="AF166" i="8"/>
  <c r="F166" i="8"/>
  <c r="U166" i="8"/>
  <c r="AH162" i="8"/>
  <c r="AD229" i="8"/>
  <c r="J229" i="8"/>
  <c r="AE229" i="8"/>
  <c r="AH190" i="8"/>
  <c r="Y190" i="8"/>
  <c r="N190" i="8"/>
  <c r="AE166" i="8"/>
  <c r="V166" i="8"/>
  <c r="Y162" i="8"/>
  <c r="K162" i="8"/>
  <c r="AE162" i="8"/>
  <c r="W162" i="8"/>
  <c r="AB229" i="8"/>
  <c r="H229" i="8"/>
  <c r="M118" i="8"/>
  <c r="Y118" i="8"/>
  <c r="AF118" i="8"/>
  <c r="AG118" i="8"/>
  <c r="M223" i="8"/>
  <c r="G223" i="8"/>
  <c r="S223" i="8"/>
  <c r="AC223" i="8"/>
  <c r="W218" i="8"/>
  <c r="J139" i="8"/>
  <c r="Q139" i="8"/>
  <c r="AF139" i="8"/>
  <c r="AE139" i="8"/>
  <c r="T175" i="8"/>
  <c r="AB175" i="8"/>
  <c r="J175" i="8"/>
  <c r="V100" i="8"/>
  <c r="K100" i="8"/>
  <c r="M100" i="8"/>
  <c r="U100" i="8"/>
  <c r="G147" i="8"/>
  <c r="V147" i="8"/>
  <c r="AF147" i="8"/>
  <c r="AD147" i="8"/>
  <c r="AM223" i="8"/>
  <c r="AJ207" i="8"/>
  <c r="T199" i="8"/>
  <c r="G124" i="8"/>
  <c r="U134" i="8"/>
  <c r="AM100" i="8"/>
  <c r="AD117" i="8"/>
  <c r="AI77" i="8"/>
  <c r="S172" i="8"/>
  <c r="I125" i="8"/>
  <c r="AI210" i="8"/>
  <c r="K208" i="8"/>
  <c r="I161" i="8"/>
  <c r="L210" i="8"/>
  <c r="AC215" i="8"/>
  <c r="Z111" i="8"/>
  <c r="Q196" i="8"/>
  <c r="J196" i="8"/>
  <c r="H77" i="8"/>
  <c r="T210" i="8"/>
  <c r="G117" i="8"/>
  <c r="P143" i="8"/>
  <c r="V194" i="8"/>
  <c r="AG99" i="8"/>
  <c r="AD77" i="8"/>
  <c r="AI143" i="8"/>
  <c r="X194" i="8"/>
  <c r="AC103" i="8"/>
  <c r="J117" i="8"/>
  <c r="Q117" i="8"/>
  <c r="W210" i="8"/>
  <c r="AC143" i="8"/>
  <c r="M103" i="8"/>
  <c r="K77" i="8"/>
  <c r="AB117" i="8"/>
  <c r="J161" i="8"/>
  <c r="Z210" i="8"/>
  <c r="Z143" i="8"/>
  <c r="R215" i="8"/>
  <c r="AI103" i="8"/>
  <c r="AK77" i="8"/>
  <c r="R117" i="8"/>
  <c r="AF210" i="8"/>
  <c r="X143" i="8"/>
  <c r="I196" i="8"/>
  <c r="AG194" i="8"/>
  <c r="AB199" i="8"/>
  <c r="U92" i="8"/>
  <c r="W117" i="8"/>
  <c r="AA210" i="8"/>
  <c r="AD143" i="8"/>
  <c r="R196" i="8"/>
  <c r="AB93" i="8"/>
  <c r="AK143" i="8"/>
  <c r="AG117" i="8"/>
  <c r="U210" i="8"/>
  <c r="N143" i="8"/>
  <c r="S111" i="8"/>
  <c r="U93" i="8"/>
  <c r="AJ194" i="8"/>
  <c r="AH77" i="8"/>
  <c r="T117" i="8"/>
  <c r="AF117" i="8"/>
  <c r="AG203" i="8"/>
  <c r="G210" i="8"/>
  <c r="F210" i="8"/>
  <c r="AG170" i="8"/>
  <c r="G143" i="8"/>
  <c r="S143" i="8"/>
  <c r="K196" i="8"/>
  <c r="H194" i="8"/>
  <c r="S93" i="8"/>
  <c r="G103" i="8"/>
  <c r="R199" i="8"/>
  <c r="AA203" i="8"/>
  <c r="T219" i="8"/>
  <c r="AG105" i="8"/>
  <c r="L204" i="8"/>
  <c r="P77" i="8"/>
  <c r="K117" i="8"/>
  <c r="V117" i="8"/>
  <c r="O219" i="8"/>
  <c r="V210" i="8"/>
  <c r="AE210" i="8"/>
  <c r="AE143" i="8"/>
  <c r="T196" i="8"/>
  <c r="R99" i="8"/>
  <c r="W180" i="8"/>
  <c r="R251" i="8"/>
  <c r="Q174" i="8"/>
  <c r="R93" i="8"/>
  <c r="H195" i="8"/>
  <c r="AL196" i="8"/>
  <c r="AL140" i="8"/>
  <c r="T203" i="8"/>
  <c r="M77" i="8"/>
  <c r="Z117" i="8"/>
  <c r="M117" i="8"/>
  <c r="AD219" i="8"/>
  <c r="X210" i="8"/>
  <c r="W143" i="8"/>
  <c r="Z196" i="8"/>
  <c r="X99" i="8"/>
  <c r="Q180" i="8"/>
  <c r="J251" i="8"/>
  <c r="AA195" i="8"/>
  <c r="AJ195" i="8"/>
  <c r="AA77" i="8"/>
  <c r="AE117" i="8"/>
  <c r="N219" i="8"/>
  <c r="AB99" i="8"/>
  <c r="X251" i="8"/>
  <c r="G252" i="8"/>
  <c r="AG199" i="8"/>
  <c r="AA80" i="8"/>
  <c r="AG80" i="8"/>
  <c r="Y80" i="8"/>
  <c r="AE80" i="8"/>
  <c r="AB232" i="8"/>
  <c r="I232" i="8"/>
  <c r="K232" i="8"/>
  <c r="F232" i="8"/>
  <c r="S232" i="8"/>
  <c r="R232" i="8"/>
  <c r="X232" i="8"/>
  <c r="Y232" i="8"/>
  <c r="Z232" i="8"/>
  <c r="AH232" i="8"/>
  <c r="AI232" i="8"/>
  <c r="AG85" i="8"/>
  <c r="V85" i="8"/>
  <c r="L85" i="8"/>
  <c r="AK85" i="8"/>
  <c r="O85" i="8"/>
  <c r="AN85" i="8"/>
  <c r="AC85" i="8"/>
  <c r="R85" i="8"/>
  <c r="U85" i="8"/>
  <c r="AA85" i="8"/>
  <c r="N85" i="8"/>
  <c r="AI85" i="8"/>
  <c r="AM85" i="8"/>
  <c r="AL85" i="8"/>
  <c r="Z85" i="8"/>
  <c r="F85" i="8"/>
  <c r="I85" i="8"/>
  <c r="AB85" i="8"/>
  <c r="AH85" i="8"/>
  <c r="W85" i="8"/>
  <c r="AD85" i="8"/>
  <c r="X85" i="8"/>
  <c r="K85" i="8"/>
  <c r="AJ126" i="8"/>
  <c r="I126" i="8"/>
  <c r="R126" i="8"/>
  <c r="V126" i="8"/>
  <c r="S126" i="8"/>
  <c r="L126" i="8"/>
  <c r="AN126" i="8"/>
  <c r="AL126" i="8"/>
  <c r="T126" i="8"/>
  <c r="X126" i="8"/>
  <c r="W126" i="8"/>
  <c r="P126" i="8"/>
  <c r="N126" i="8"/>
  <c r="AE126" i="8"/>
  <c r="J126" i="8"/>
  <c r="U126" i="8"/>
  <c r="M126" i="8"/>
  <c r="G126" i="8"/>
  <c r="Y126" i="8"/>
  <c r="AK126" i="8"/>
  <c r="AH126" i="8"/>
  <c r="AD126" i="8"/>
  <c r="AB126" i="8"/>
  <c r="AM126" i="8"/>
  <c r="AD232" i="8"/>
  <c r="H126" i="8"/>
  <c r="P85" i="8"/>
  <c r="Y233" i="8"/>
  <c r="Q124" i="8"/>
  <c r="V172" i="8"/>
  <c r="Q134" i="8"/>
  <c r="AC125" i="8"/>
  <c r="I148" i="8"/>
  <c r="V220" i="8"/>
  <c r="AL125" i="8"/>
  <c r="AJ85" i="8"/>
  <c r="J232" i="8"/>
  <c r="O126" i="8"/>
  <c r="AC126" i="8"/>
  <c r="Q85" i="8"/>
  <c r="N233" i="8"/>
  <c r="AF124" i="8"/>
  <c r="X172" i="8"/>
  <c r="AG134" i="8"/>
  <c r="AA148" i="8"/>
  <c r="AN125" i="8"/>
  <c r="T125" i="8"/>
  <c r="N125" i="8"/>
  <c r="R125" i="8"/>
  <c r="O125" i="8"/>
  <c r="AJ125" i="8"/>
  <c r="AK125" i="8"/>
  <c r="AE125" i="8"/>
  <c r="F125" i="8"/>
  <c r="S125" i="8"/>
  <c r="P125" i="8"/>
  <c r="J125" i="8"/>
  <c r="X125" i="8"/>
  <c r="AM125" i="8"/>
  <c r="Y125" i="8"/>
  <c r="AD125" i="8"/>
  <c r="L125" i="8"/>
  <c r="AF125" i="8"/>
  <c r="M125" i="8"/>
  <c r="V125" i="8"/>
  <c r="Q125" i="8"/>
  <c r="AI125" i="8"/>
  <c r="W125" i="8"/>
  <c r="G125" i="8"/>
  <c r="AB125" i="8"/>
  <c r="Z125" i="8"/>
  <c r="AN220" i="8"/>
  <c r="AD220" i="8"/>
  <c r="K220" i="8"/>
  <c r="AI220" i="8"/>
  <c r="Z220" i="8"/>
  <c r="W220" i="8"/>
  <c r="I220" i="8"/>
  <c r="AM220" i="8"/>
  <c r="N220" i="8"/>
  <c r="AB220" i="8"/>
  <c r="X220" i="8"/>
  <c r="H220" i="8"/>
  <c r="U220" i="8"/>
  <c r="AL220" i="8"/>
  <c r="AK220" i="8"/>
  <c r="Q220" i="8"/>
  <c r="G220" i="8"/>
  <c r="AA220" i="8"/>
  <c r="AC220" i="8"/>
  <c r="AJ220" i="8"/>
  <c r="T220" i="8"/>
  <c r="AH220" i="8"/>
  <c r="L220" i="8"/>
  <c r="R220" i="8"/>
  <c r="Y220" i="8"/>
  <c r="AG220" i="8"/>
  <c r="O220" i="8"/>
  <c r="AF220" i="8"/>
  <c r="P220" i="8"/>
  <c r="R113" i="8"/>
  <c r="L113" i="8"/>
  <c r="J113" i="8"/>
  <c r="F113" i="8"/>
  <c r="V113" i="8"/>
  <c r="AG113" i="8"/>
  <c r="Q208" i="8"/>
  <c r="K217" i="8"/>
  <c r="V134" i="8"/>
  <c r="Z126" i="8"/>
  <c r="K125" i="8"/>
  <c r="AE220" i="8"/>
  <c r="AG232" i="8"/>
  <c r="AA126" i="8"/>
  <c r="H85" i="8"/>
  <c r="M85" i="8"/>
  <c r="I208" i="8"/>
  <c r="AC124" i="8"/>
  <c r="AI124" i="8"/>
  <c r="AI172" i="8"/>
  <c r="AA134" i="8"/>
  <c r="H125" i="8"/>
  <c r="V148" i="8"/>
  <c r="J220" i="8"/>
  <c r="AJ113" i="8"/>
  <c r="AD217" i="8"/>
  <c r="U217" i="8"/>
  <c r="R217" i="8"/>
  <c r="AB217" i="8"/>
  <c r="W217" i="8"/>
  <c r="AE217" i="8"/>
  <c r="O217" i="8"/>
  <c r="L217" i="8"/>
  <c r="I130" i="8"/>
  <c r="O130" i="8"/>
  <c r="AB130" i="8"/>
  <c r="M130" i="8"/>
  <c r="Q130" i="8"/>
  <c r="S233" i="8"/>
  <c r="P233" i="8"/>
  <c r="AF233" i="8"/>
  <c r="O233" i="8"/>
  <c r="AB233" i="8"/>
  <c r="AG233" i="8"/>
  <c r="K233" i="8"/>
  <c r="R233" i="8"/>
  <c r="H233" i="8"/>
  <c r="AA233" i="8"/>
  <c r="Q126" i="8"/>
  <c r="G85" i="8"/>
  <c r="S124" i="8"/>
  <c r="AA125" i="8"/>
  <c r="W148" i="8"/>
  <c r="J85" i="8"/>
  <c r="R208" i="8"/>
  <c r="V124" i="8"/>
  <c r="X217" i="8"/>
  <c r="AE148" i="8"/>
  <c r="O232" i="8"/>
  <c r="AG126" i="8"/>
  <c r="AF85" i="8"/>
  <c r="Y85" i="8"/>
  <c r="L233" i="8"/>
  <c r="AH125" i="8"/>
  <c r="F220" i="8"/>
  <c r="AK124" i="8"/>
  <c r="AA124" i="8"/>
  <c r="I124" i="8"/>
  <c r="AB124" i="8"/>
  <c r="AH124" i="8"/>
  <c r="U124" i="8"/>
  <c r="P124" i="8"/>
  <c r="AL124" i="8"/>
  <c r="L124" i="8"/>
  <c r="H124" i="8"/>
  <c r="Z124" i="8"/>
  <c r="AG124" i="8"/>
  <c r="AJ124" i="8"/>
  <c r="N124" i="8"/>
  <c r="Y124" i="8"/>
  <c r="AM124" i="8"/>
  <c r="AD124" i="8"/>
  <c r="R124" i="8"/>
  <c r="W124" i="8"/>
  <c r="J124" i="8"/>
  <c r="AN124" i="8"/>
  <c r="AE124" i="8"/>
  <c r="X124" i="8"/>
  <c r="T124" i="8"/>
  <c r="AD208" i="8"/>
  <c r="N208" i="8"/>
  <c r="AI208" i="8"/>
  <c r="Z208" i="8"/>
  <c r="L208" i="8"/>
  <c r="P208" i="8"/>
  <c r="F208" i="8"/>
  <c r="H208" i="8"/>
  <c r="AE208" i="8"/>
  <c r="Y208" i="8"/>
  <c r="M208" i="8"/>
  <c r="AL134" i="8"/>
  <c r="M134" i="8"/>
  <c r="AB134" i="8"/>
  <c r="Y134" i="8"/>
  <c r="F134" i="8"/>
  <c r="AM134" i="8"/>
  <c r="Z134" i="8"/>
  <c r="AK134" i="8"/>
  <c r="AI134" i="8"/>
  <c r="K134" i="8"/>
  <c r="O134" i="8"/>
  <c r="G134" i="8"/>
  <c r="AD134" i="8"/>
  <c r="AJ134" i="8"/>
  <c r="AC134" i="8"/>
  <c r="J134" i="8"/>
  <c r="I134" i="8"/>
  <c r="AH134" i="8"/>
  <c r="AE134" i="8"/>
  <c r="AN134" i="8"/>
  <c r="S134" i="8"/>
  <c r="R134" i="8"/>
  <c r="W134" i="8"/>
  <c r="AF134" i="8"/>
  <c r="N134" i="8"/>
  <c r="P134" i="8"/>
  <c r="L134" i="8"/>
  <c r="H134" i="8"/>
  <c r="F148" i="8"/>
  <c r="G148" i="8"/>
  <c r="AF148" i="8"/>
  <c r="Q148" i="8"/>
  <c r="AD148" i="8"/>
  <c r="AC148" i="8"/>
  <c r="J148" i="8"/>
  <c r="N148" i="8"/>
  <c r="AJ148" i="8"/>
  <c r="S148" i="8"/>
  <c r="AK148" i="8"/>
  <c r="AH148" i="8"/>
  <c r="Z148" i="8"/>
  <c r="M148" i="8"/>
  <c r="X148" i="8"/>
  <c r="P148" i="8"/>
  <c r="U148" i="8"/>
  <c r="AN148" i="8"/>
  <c r="T148" i="8"/>
  <c r="Y148" i="8"/>
  <c r="AG148" i="8"/>
  <c r="L148" i="8"/>
  <c r="AL148" i="8"/>
  <c r="AI148" i="8"/>
  <c r="R148" i="8"/>
  <c r="AB148" i="8"/>
  <c r="AL172" i="8"/>
  <c r="AD172" i="8"/>
  <c r="O172" i="8"/>
  <c r="AB172" i="8"/>
  <c r="Q172" i="8"/>
  <c r="AN172" i="8"/>
  <c r="J172" i="8"/>
  <c r="R172" i="8"/>
  <c r="AA172" i="8"/>
  <c r="Z172" i="8"/>
  <c r="W172" i="8"/>
  <c r="F172" i="8"/>
  <c r="G172" i="8"/>
  <c r="AC172" i="8"/>
  <c r="Y172" i="8"/>
  <c r="U172" i="8"/>
  <c r="AM172" i="8"/>
  <c r="T172" i="8"/>
  <c r="P172" i="8"/>
  <c r="K172" i="8"/>
  <c r="H172" i="8"/>
  <c r="AJ172" i="8"/>
  <c r="I172" i="8"/>
  <c r="AH172" i="8"/>
  <c r="AE172" i="8"/>
  <c r="N172" i="8"/>
  <c r="K126" i="8"/>
  <c r="K124" i="8"/>
  <c r="L172" i="8"/>
  <c r="T85" i="8"/>
  <c r="O124" i="8"/>
  <c r="AG172" i="8"/>
  <c r="G232" i="8"/>
  <c r="AI126" i="8"/>
  <c r="S85" i="8"/>
  <c r="F233" i="8"/>
  <c r="F124" i="8"/>
  <c r="P113" i="8"/>
  <c r="M172" i="8"/>
  <c r="X134" i="8"/>
  <c r="U125" i="8"/>
  <c r="K148" i="8"/>
  <c r="M220" i="8"/>
  <c r="N152" i="8"/>
  <c r="Y204" i="8"/>
  <c r="V77" i="8"/>
  <c r="N77" i="8"/>
  <c r="O203" i="8"/>
  <c r="AH161" i="8"/>
  <c r="AD170" i="8"/>
  <c r="K215" i="8"/>
  <c r="O225" i="8"/>
  <c r="P99" i="8"/>
  <c r="Z105" i="8"/>
  <c r="M111" i="8"/>
  <c r="L252" i="8"/>
  <c r="M195" i="8"/>
  <c r="AB140" i="8"/>
  <c r="AJ149" i="8"/>
  <c r="Z77" i="8"/>
  <c r="AF203" i="8"/>
  <c r="AC219" i="8"/>
  <c r="N161" i="8"/>
  <c r="L254" i="8"/>
  <c r="AF214" i="8"/>
  <c r="AH99" i="8"/>
  <c r="AI181" i="8"/>
  <c r="AF90" i="8"/>
  <c r="N251" i="8"/>
  <c r="I149" i="8"/>
  <c r="Q161" i="8"/>
  <c r="F149" i="8"/>
  <c r="AF92" i="8"/>
  <c r="AN180" i="8"/>
  <c r="O77" i="8"/>
  <c r="Y77" i="8"/>
  <c r="Q203" i="8"/>
  <c r="AE219" i="8"/>
  <c r="AA161" i="8"/>
  <c r="O254" i="8"/>
  <c r="K214" i="8"/>
  <c r="AD99" i="8"/>
  <c r="H90" i="8"/>
  <c r="T111" i="8"/>
  <c r="AN105" i="8"/>
  <c r="Q254" i="8"/>
  <c r="AL214" i="8"/>
  <c r="Q77" i="8"/>
  <c r="W77" i="8"/>
  <c r="X203" i="8"/>
  <c r="AB161" i="8"/>
  <c r="N254" i="8"/>
  <c r="M215" i="8"/>
  <c r="N214" i="8"/>
  <c r="S105" i="8"/>
  <c r="AB111" i="8"/>
  <c r="S252" i="8"/>
  <c r="W152" i="8"/>
  <c r="AD204" i="8"/>
  <c r="AK92" i="8"/>
  <c r="X127" i="8"/>
  <c r="AF127" i="8"/>
  <c r="N127" i="8"/>
  <c r="AD127" i="8"/>
  <c r="AH127" i="8"/>
  <c r="AG127" i="8"/>
  <c r="Q127" i="8"/>
  <c r="K127" i="8"/>
  <c r="H127" i="8"/>
  <c r="AE127" i="8"/>
  <c r="AL127" i="8"/>
  <c r="T127" i="8"/>
  <c r="AK127" i="8"/>
  <c r="I127" i="8"/>
  <c r="X98" i="8"/>
  <c r="S98" i="8"/>
  <c r="AK219" i="8"/>
  <c r="AJ219" i="8"/>
  <c r="AM219" i="8"/>
  <c r="AN219" i="8"/>
  <c r="AL219" i="8"/>
  <c r="Z219" i="8"/>
  <c r="I219" i="8"/>
  <c r="AJ181" i="8"/>
  <c r="AL181" i="8"/>
  <c r="R181" i="8"/>
  <c r="AG181" i="8"/>
  <c r="X181" i="8"/>
  <c r="T181" i="8"/>
  <c r="H181" i="8"/>
  <c r="U181" i="8"/>
  <c r="AF181" i="8"/>
  <c r="AA181" i="8"/>
  <c r="I181" i="8"/>
  <c r="AD181" i="8"/>
  <c r="V181" i="8"/>
  <c r="O181" i="8"/>
  <c r="K181" i="8"/>
  <c r="S181" i="8"/>
  <c r="U203" i="8"/>
  <c r="S203" i="8"/>
  <c r="Z203" i="8"/>
  <c r="AD203" i="8"/>
  <c r="Y219" i="8"/>
  <c r="H219" i="8"/>
  <c r="F219" i="8"/>
  <c r="L161" i="8"/>
  <c r="G161" i="8"/>
  <c r="Y161" i="8"/>
  <c r="AB254" i="8"/>
  <c r="W254" i="8"/>
  <c r="X215" i="8"/>
  <c r="N215" i="8"/>
  <c r="AD214" i="8"/>
  <c r="L214" i="8"/>
  <c r="Q181" i="8"/>
  <c r="AB181" i="8"/>
  <c r="Q105" i="8"/>
  <c r="X180" i="8"/>
  <c r="X252" i="8"/>
  <c r="T174" i="8"/>
  <c r="Q152" i="8"/>
  <c r="X92" i="8"/>
  <c r="S204" i="8"/>
  <c r="AJ180" i="8"/>
  <c r="AJ252" i="8"/>
  <c r="AL215" i="8"/>
  <c r="AN111" i="8"/>
  <c r="AM210" i="8"/>
  <c r="J210" i="8"/>
  <c r="AD210" i="8"/>
  <c r="Q210" i="8"/>
  <c r="AN143" i="8"/>
  <c r="AL143" i="8"/>
  <c r="AJ143" i="8"/>
  <c r="J143" i="8"/>
  <c r="Y143" i="8"/>
  <c r="O143" i="8"/>
  <c r="AM143" i="8"/>
  <c r="AG143" i="8"/>
  <c r="H143" i="8"/>
  <c r="F143" i="8"/>
  <c r="AB143" i="8"/>
  <c r="I93" i="8"/>
  <c r="Z93" i="8"/>
  <c r="AF93" i="8"/>
  <c r="AA93" i="8"/>
  <c r="AN93" i="8"/>
  <c r="V93" i="8"/>
  <c r="Y93" i="8"/>
  <c r="L93" i="8"/>
  <c r="P93" i="8"/>
  <c r="AM93" i="8"/>
  <c r="AK93" i="8"/>
  <c r="F93" i="8"/>
  <c r="AE93" i="8"/>
  <c r="H93" i="8"/>
  <c r="W93" i="8"/>
  <c r="AG93" i="8"/>
  <c r="K93" i="8"/>
  <c r="G93" i="8"/>
  <c r="O93" i="8"/>
  <c r="AI93" i="8"/>
  <c r="AH93" i="8"/>
  <c r="M93" i="8"/>
  <c r="N93" i="8"/>
  <c r="T93" i="8"/>
  <c r="AN196" i="8"/>
  <c r="AM196" i="8"/>
  <c r="F196" i="8"/>
  <c r="V196" i="8"/>
  <c r="AH196" i="8"/>
  <c r="AB196" i="8"/>
  <c r="AC196" i="8"/>
  <c r="H196" i="8"/>
  <c r="AD196" i="8"/>
  <c r="AA196" i="8"/>
  <c r="P196" i="8"/>
  <c r="AE196" i="8"/>
  <c r="G196" i="8"/>
  <c r="AG196" i="8"/>
  <c r="W196" i="8"/>
  <c r="S196" i="8"/>
  <c r="L196" i="8"/>
  <c r="AL103" i="8"/>
  <c r="AB103" i="8"/>
  <c r="AF103" i="8"/>
  <c r="AD103" i="8"/>
  <c r="Z103" i="8"/>
  <c r="AJ103" i="8"/>
  <c r="S103" i="8"/>
  <c r="AG103" i="8"/>
  <c r="L103" i="8"/>
  <c r="K103" i="8"/>
  <c r="AN103" i="8"/>
  <c r="F103" i="8"/>
  <c r="I103" i="8"/>
  <c r="U103" i="8"/>
  <c r="N103" i="8"/>
  <c r="R103" i="8"/>
  <c r="P103" i="8"/>
  <c r="V103" i="8"/>
  <c r="AM103" i="8"/>
  <c r="Y103" i="8"/>
  <c r="AE103" i="8"/>
  <c r="X103" i="8"/>
  <c r="Q103" i="8"/>
  <c r="T103" i="8"/>
  <c r="AC178" i="8"/>
  <c r="V178" i="8"/>
  <c r="J178" i="8"/>
  <c r="R178" i="8"/>
  <c r="G178" i="8"/>
  <c r="O178" i="8"/>
  <c r="AM199" i="8"/>
  <c r="J199" i="8"/>
  <c r="S199" i="8"/>
  <c r="Y199" i="8"/>
  <c r="I199" i="8"/>
  <c r="N199" i="8"/>
  <c r="AC199" i="8"/>
  <c r="X199" i="8"/>
  <c r="AN199" i="8"/>
  <c r="L199" i="8"/>
  <c r="V199" i="8"/>
  <c r="Q199" i="8"/>
  <c r="AD199" i="8"/>
  <c r="W199" i="8"/>
  <c r="AE199" i="8"/>
  <c r="M199" i="8"/>
  <c r="AA199" i="8"/>
  <c r="F199" i="8"/>
  <c r="U199" i="8"/>
  <c r="AH199" i="8"/>
  <c r="AL199" i="8"/>
  <c r="H199" i="8"/>
  <c r="AI199" i="8"/>
  <c r="AJ199" i="8"/>
  <c r="AF199" i="8"/>
  <c r="P199" i="8"/>
  <c r="I145" i="8"/>
  <c r="M145" i="8"/>
  <c r="U145" i="8"/>
  <c r="AH145" i="8"/>
  <c r="AL145" i="8"/>
  <c r="AC145" i="8"/>
  <c r="N145" i="8"/>
  <c r="AI145" i="8"/>
  <c r="Y145" i="8"/>
  <c r="T145" i="8"/>
  <c r="AD145" i="8"/>
  <c r="K145" i="8"/>
  <c r="AK117" i="8"/>
  <c r="AL117" i="8"/>
  <c r="AJ117" i="8"/>
  <c r="AN117" i="8"/>
  <c r="AM194" i="8"/>
  <c r="L194" i="8"/>
  <c r="AD194" i="8"/>
  <c r="K194" i="8"/>
  <c r="G194" i="8"/>
  <c r="M194" i="8"/>
  <c r="P194" i="8"/>
  <c r="T194" i="8"/>
  <c r="AF194" i="8"/>
  <c r="I194" i="8"/>
  <c r="AE77" i="8"/>
  <c r="AF77" i="8"/>
  <c r="X77" i="8"/>
  <c r="L117" i="8"/>
  <c r="AA117" i="8"/>
  <c r="P117" i="8"/>
  <c r="N117" i="8"/>
  <c r="Y203" i="8"/>
  <c r="I203" i="8"/>
  <c r="N203" i="8"/>
  <c r="AI203" i="8"/>
  <c r="R219" i="8"/>
  <c r="S219" i="8"/>
  <c r="P219" i="8"/>
  <c r="R161" i="8"/>
  <c r="AE161" i="8"/>
  <c r="AH210" i="8"/>
  <c r="K210" i="8"/>
  <c r="AB210" i="8"/>
  <c r="T143" i="8"/>
  <c r="K143" i="8"/>
  <c r="AA143" i="8"/>
  <c r="AI254" i="8"/>
  <c r="AI196" i="8"/>
  <c r="AE215" i="8"/>
  <c r="AA215" i="8"/>
  <c r="AB194" i="8"/>
  <c r="U194" i="8"/>
  <c r="Q214" i="8"/>
  <c r="AB214" i="8"/>
  <c r="AE99" i="8"/>
  <c r="L181" i="8"/>
  <c r="N181" i="8"/>
  <c r="N105" i="8"/>
  <c r="AI252" i="8"/>
  <c r="X93" i="8"/>
  <c r="AH103" i="8"/>
  <c r="J103" i="8"/>
  <c r="M152" i="8"/>
  <c r="K199" i="8"/>
  <c r="AH92" i="8"/>
  <c r="S140" i="8"/>
  <c r="AM117" i="8"/>
  <c r="AK196" i="8"/>
  <c r="AM152" i="8"/>
  <c r="AE174" i="8"/>
  <c r="AC174" i="8"/>
  <c r="AI174" i="8"/>
  <c r="R174" i="8"/>
  <c r="U174" i="8"/>
  <c r="AA174" i="8"/>
  <c r="AN174" i="8"/>
  <c r="O174" i="8"/>
  <c r="J174" i="8"/>
  <c r="M174" i="8"/>
  <c r="H174" i="8"/>
  <c r="I174" i="8"/>
  <c r="X174" i="8"/>
  <c r="G174" i="8"/>
  <c r="P174" i="8"/>
  <c r="AB174" i="8"/>
  <c r="L174" i="8"/>
  <c r="AD174" i="8"/>
  <c r="AF174" i="8"/>
  <c r="Y181" i="8"/>
  <c r="AK181" i="8"/>
  <c r="K149" i="8"/>
  <c r="AG149" i="8"/>
  <c r="AC149" i="8"/>
  <c r="AD149" i="8"/>
  <c r="AE149" i="8"/>
  <c r="O149" i="8"/>
  <c r="AB149" i="8"/>
  <c r="W149" i="8"/>
  <c r="AN149" i="8"/>
  <c r="S149" i="8"/>
  <c r="Z149" i="8"/>
  <c r="J149" i="8"/>
  <c r="V149" i="8"/>
  <c r="AK149" i="8"/>
  <c r="P149" i="8"/>
  <c r="T149" i="8"/>
  <c r="M149" i="8"/>
  <c r="R149" i="8"/>
  <c r="X149" i="8"/>
  <c r="AM149" i="8"/>
  <c r="Q149" i="8"/>
  <c r="AF149" i="8"/>
  <c r="AL149" i="8"/>
  <c r="H149" i="8"/>
  <c r="AH149" i="8"/>
  <c r="U149" i="8"/>
  <c r="G149" i="8"/>
  <c r="AM105" i="8"/>
  <c r="V105" i="8"/>
  <c r="F105" i="8"/>
  <c r="G105" i="8"/>
  <c r="K105" i="8"/>
  <c r="AL105" i="8"/>
  <c r="AK105" i="8"/>
  <c r="L105" i="8"/>
  <c r="AC105" i="8"/>
  <c r="I105" i="8"/>
  <c r="W105" i="8"/>
  <c r="J105" i="8"/>
  <c r="AH105" i="8"/>
  <c r="Y105" i="8"/>
  <c r="AJ105" i="8"/>
  <c r="H105" i="8"/>
  <c r="R105" i="8"/>
  <c r="AA105" i="8"/>
  <c r="AF105" i="8"/>
  <c r="M105" i="8"/>
  <c r="AE105" i="8"/>
  <c r="AD105" i="8"/>
  <c r="AB105" i="8"/>
  <c r="AI105" i="8"/>
  <c r="AF180" i="8"/>
  <c r="G180" i="8"/>
  <c r="AE180" i="8"/>
  <c r="V180" i="8"/>
  <c r="AM180" i="8"/>
  <c r="AK180" i="8"/>
  <c r="I180" i="8"/>
  <c r="Y180" i="8"/>
  <c r="K180" i="8"/>
  <c r="U180" i="8"/>
  <c r="AH180" i="8"/>
  <c r="O180" i="8"/>
  <c r="J180" i="8"/>
  <c r="AG180" i="8"/>
  <c r="Z180" i="8"/>
  <c r="AB180" i="8"/>
  <c r="M180" i="8"/>
  <c r="H180" i="8"/>
  <c r="N180" i="8"/>
  <c r="AL180" i="8"/>
  <c r="AI180" i="8"/>
  <c r="P180" i="8"/>
  <c r="AN254" i="8"/>
  <c r="AL254" i="8"/>
  <c r="AM254" i="8"/>
  <c r="R254" i="8"/>
  <c r="Z254" i="8"/>
  <c r="AA254" i="8"/>
  <c r="Y254" i="8"/>
  <c r="AE254" i="8"/>
  <c r="P254" i="8"/>
  <c r="T254" i="8"/>
  <c r="AG254" i="8"/>
  <c r="J254" i="8"/>
  <c r="F254" i="8"/>
  <c r="M254" i="8"/>
  <c r="K254" i="8"/>
  <c r="AC254" i="8"/>
  <c r="V254" i="8"/>
  <c r="G254" i="8"/>
  <c r="U254" i="8"/>
  <c r="AL161" i="8"/>
  <c r="AK161" i="8"/>
  <c r="AJ161" i="8"/>
  <c r="AN161" i="8"/>
  <c r="AM161" i="8"/>
  <c r="W161" i="8"/>
  <c r="AF161" i="8"/>
  <c r="K161" i="8"/>
  <c r="Z161" i="8"/>
  <c r="W203" i="8"/>
  <c r="L219" i="8"/>
  <c r="W181" i="8"/>
  <c r="S180" i="8"/>
  <c r="AC252" i="8"/>
  <c r="AI127" i="8"/>
  <c r="V204" i="8"/>
  <c r="O204" i="8"/>
  <c r="I225" i="8"/>
  <c r="Z225" i="8"/>
  <c r="W99" i="8"/>
  <c r="O99" i="8"/>
  <c r="AI99" i="8"/>
  <c r="G99" i="8"/>
  <c r="H99" i="8"/>
  <c r="K99" i="8"/>
  <c r="M99" i="8"/>
  <c r="U99" i="8"/>
  <c r="T99" i="8"/>
  <c r="J99" i="8"/>
  <c r="V99" i="8"/>
  <c r="I99" i="8"/>
  <c r="AJ99" i="8"/>
  <c r="S99" i="8"/>
  <c r="AC99" i="8"/>
  <c r="L99" i="8"/>
  <c r="F138" i="8"/>
  <c r="W138" i="8"/>
  <c r="Y138" i="8"/>
  <c r="AH251" i="8"/>
  <c r="O251" i="8"/>
  <c r="W251" i="8"/>
  <c r="S251" i="8"/>
  <c r="Y251" i="8"/>
  <c r="Z251" i="8"/>
  <c r="AI251" i="8"/>
  <c r="H251" i="8"/>
  <c r="AK251" i="8"/>
  <c r="Q251" i="8"/>
  <c r="AG251" i="8"/>
  <c r="AD251" i="8"/>
  <c r="AA251" i="8"/>
  <c r="K251" i="8"/>
  <c r="F251" i="8"/>
  <c r="AF251" i="8"/>
  <c r="AC251" i="8"/>
  <c r="AE251" i="8"/>
  <c r="AB251" i="8"/>
  <c r="M251" i="8"/>
  <c r="I251" i="8"/>
  <c r="AH111" i="8"/>
  <c r="L111" i="8"/>
  <c r="AD111" i="8"/>
  <c r="N111" i="8"/>
  <c r="AF111" i="8"/>
  <c r="J111" i="8"/>
  <c r="AI111" i="8"/>
  <c r="X111" i="8"/>
  <c r="AJ111" i="8"/>
  <c r="R111" i="8"/>
  <c r="K111" i="8"/>
  <c r="Q111" i="8"/>
  <c r="O111" i="8"/>
  <c r="AL111" i="8"/>
  <c r="F111" i="8"/>
  <c r="I111" i="8"/>
  <c r="W111" i="8"/>
  <c r="U111" i="8"/>
  <c r="AA111" i="8"/>
  <c r="Y111" i="8"/>
  <c r="AE111" i="8"/>
  <c r="H111" i="8"/>
  <c r="AG111" i="8"/>
  <c r="AM195" i="8"/>
  <c r="I195" i="8"/>
  <c r="F195" i="8"/>
  <c r="AG195" i="8"/>
  <c r="AI195" i="8"/>
  <c r="AB195" i="8"/>
  <c r="U195" i="8"/>
  <c r="AH195" i="8"/>
  <c r="AF195" i="8"/>
  <c r="T195" i="8"/>
  <c r="G195" i="8"/>
  <c r="S195" i="8"/>
  <c r="V195" i="8"/>
  <c r="I77" i="8"/>
  <c r="U77" i="8"/>
  <c r="L77" i="8"/>
  <c r="J77" i="8"/>
  <c r="S117" i="8"/>
  <c r="F117" i="8"/>
  <c r="U117" i="8"/>
  <c r="AC203" i="8"/>
  <c r="F203" i="8"/>
  <c r="J203" i="8"/>
  <c r="AB203" i="8"/>
  <c r="AB219" i="8"/>
  <c r="K219" i="8"/>
  <c r="AH219" i="8"/>
  <c r="AF219" i="8"/>
  <c r="AD161" i="8"/>
  <c r="V161" i="8"/>
  <c r="AC161" i="8"/>
  <c r="O210" i="8"/>
  <c r="S210" i="8"/>
  <c r="N210" i="8"/>
  <c r="AF143" i="8"/>
  <c r="R143" i="8"/>
  <c r="AH254" i="8"/>
  <c r="M196" i="8"/>
  <c r="Y196" i="8"/>
  <c r="AE184" i="8"/>
  <c r="H215" i="8"/>
  <c r="Q194" i="8"/>
  <c r="J214" i="8"/>
  <c r="AG193" i="8"/>
  <c r="Y99" i="8"/>
  <c r="AF99" i="8"/>
  <c r="G181" i="8"/>
  <c r="P181" i="8"/>
  <c r="O105" i="8"/>
  <c r="L180" i="8"/>
  <c r="AD180" i="8"/>
  <c r="T251" i="8"/>
  <c r="G251" i="8"/>
  <c r="AC111" i="8"/>
  <c r="H145" i="8"/>
  <c r="V174" i="8"/>
  <c r="J93" i="8"/>
  <c r="AA103" i="8"/>
  <c r="V152" i="8"/>
  <c r="Y127" i="8"/>
  <c r="Z199" i="8"/>
  <c r="L149" i="8"/>
  <c r="T92" i="8"/>
  <c r="AJ204" i="8"/>
  <c r="AK103" i="8"/>
  <c r="F181" i="8"/>
  <c r="AM252" i="8"/>
  <c r="AG252" i="8"/>
  <c r="P252" i="8"/>
  <c r="W252" i="8"/>
  <c r="N252" i="8"/>
  <c r="AK252" i="8"/>
  <c r="Z252" i="8"/>
  <c r="F252" i="8"/>
  <c r="U252" i="8"/>
  <c r="M252" i="8"/>
  <c r="AL252" i="8"/>
  <c r="AB252" i="8"/>
  <c r="AE252" i="8"/>
  <c r="AA252" i="8"/>
  <c r="K252" i="8"/>
  <c r="AN252" i="8"/>
  <c r="AH252" i="8"/>
  <c r="AD252" i="8"/>
  <c r="T252" i="8"/>
  <c r="H252" i="8"/>
  <c r="I252" i="8"/>
  <c r="V252" i="8"/>
  <c r="J252" i="8"/>
  <c r="Y252" i="8"/>
  <c r="O252" i="8"/>
  <c r="AJ214" i="8"/>
  <c r="AN214" i="8"/>
  <c r="AM214" i="8"/>
  <c r="O214" i="8"/>
  <c r="G214" i="8"/>
  <c r="AH214" i="8"/>
  <c r="U214" i="8"/>
  <c r="Z214" i="8"/>
  <c r="P214" i="8"/>
  <c r="W214" i="8"/>
  <c r="AG214" i="8"/>
  <c r="AA214" i="8"/>
  <c r="AC214" i="8"/>
  <c r="AI214" i="8"/>
  <c r="Y214" i="8"/>
  <c r="I214" i="8"/>
  <c r="H214" i="8"/>
  <c r="M214" i="8"/>
  <c r="AJ215" i="8"/>
  <c r="AK215" i="8"/>
  <c r="AM215" i="8"/>
  <c r="AI215" i="8"/>
  <c r="I215" i="8"/>
  <c r="V215" i="8"/>
  <c r="T215" i="8"/>
  <c r="W215" i="8"/>
  <c r="Y215" i="8"/>
  <c r="Q215" i="8"/>
  <c r="P215" i="8"/>
  <c r="J215" i="8"/>
  <c r="G215" i="8"/>
  <c r="O215" i="8"/>
  <c r="AB215" i="8"/>
  <c r="AN215" i="8"/>
  <c r="AD215" i="8"/>
  <c r="F215" i="8"/>
  <c r="AF215" i="8"/>
  <c r="H203" i="8"/>
  <c r="G219" i="8"/>
  <c r="W219" i="8"/>
  <c r="S161" i="8"/>
  <c r="AD254" i="8"/>
  <c r="X214" i="8"/>
  <c r="S214" i="8"/>
  <c r="Z181" i="8"/>
  <c r="R180" i="8"/>
  <c r="R152" i="8"/>
  <c r="N149" i="8"/>
  <c r="AF140" i="8"/>
  <c r="AE140" i="8"/>
  <c r="X140" i="8"/>
  <c r="AJ140" i="8"/>
  <c r="H140" i="8"/>
  <c r="AA140" i="8"/>
  <c r="T140" i="8"/>
  <c r="N140" i="8"/>
  <c r="AH140" i="8"/>
  <c r="I140" i="8"/>
  <c r="R140" i="8"/>
  <c r="AM140" i="8"/>
  <c r="R77" i="8"/>
  <c r="AH117" i="8"/>
  <c r="G203" i="8"/>
  <c r="M203" i="8"/>
  <c r="P203" i="8"/>
  <c r="K203" i="8"/>
  <c r="AA219" i="8"/>
  <c r="X219" i="8"/>
  <c r="J219" i="8"/>
  <c r="AG219" i="8"/>
  <c r="AI161" i="8"/>
  <c r="H161" i="8"/>
  <c r="M161" i="8"/>
  <c r="AG210" i="8"/>
  <c r="M210" i="8"/>
  <c r="R210" i="8"/>
  <c r="AH170" i="8"/>
  <c r="M143" i="8"/>
  <c r="U143" i="8"/>
  <c r="Q143" i="8"/>
  <c r="H254" i="8"/>
  <c r="AF196" i="8"/>
  <c r="O196" i="8"/>
  <c r="O184" i="8"/>
  <c r="U215" i="8"/>
  <c r="S215" i="8"/>
  <c r="Y194" i="8"/>
  <c r="T214" i="8"/>
  <c r="R214" i="8"/>
  <c r="Z99" i="8"/>
  <c r="AA99" i="8"/>
  <c r="J181" i="8"/>
  <c r="AC181" i="8"/>
  <c r="U105" i="8"/>
  <c r="F180" i="8"/>
  <c r="T180" i="8"/>
  <c r="L251" i="8"/>
  <c r="P251" i="8"/>
  <c r="G111" i="8"/>
  <c r="J145" i="8"/>
  <c r="R252" i="8"/>
  <c r="Z174" i="8"/>
  <c r="Q93" i="8"/>
  <c r="O103" i="8"/>
  <c r="K152" i="8"/>
  <c r="M127" i="8"/>
  <c r="G199" i="8"/>
  <c r="Y149" i="8"/>
  <c r="AK254" i="8"/>
  <c r="AL93" i="8"/>
  <c r="S174" i="8"/>
  <c r="AK174" i="8"/>
  <c r="AL203" i="8"/>
  <c r="AM204" i="8"/>
  <c r="H204" i="8"/>
  <c r="Z204" i="8"/>
  <c r="J204" i="8"/>
  <c r="AL204" i="8"/>
  <c r="W204" i="8"/>
  <c r="M204" i="8"/>
  <c r="N204" i="8"/>
  <c r="AF204" i="8"/>
  <c r="U204" i="8"/>
  <c r="AK204" i="8"/>
  <c r="Q204" i="8"/>
  <c r="P204" i="8"/>
  <c r="K204" i="8"/>
  <c r="AC204" i="8"/>
  <c r="AA204" i="8"/>
  <c r="AH204" i="8"/>
  <c r="I204" i="8"/>
  <c r="T204" i="8"/>
  <c r="AB204" i="8"/>
  <c r="G204" i="8"/>
  <c r="F204" i="8"/>
  <c r="AE204" i="8"/>
  <c r="AN204" i="8"/>
  <c r="R204" i="8"/>
  <c r="AI204" i="8"/>
  <c r="AM92" i="8"/>
  <c r="P92" i="8"/>
  <c r="S92" i="8"/>
  <c r="Q92" i="8"/>
  <c r="M92" i="8"/>
  <c r="AL92" i="8"/>
  <c r="K92" i="8"/>
  <c r="AG92" i="8"/>
  <c r="AI92" i="8"/>
  <c r="H92" i="8"/>
  <c r="N92" i="8"/>
  <c r="Z92" i="8"/>
  <c r="AE92" i="8"/>
  <c r="L92" i="8"/>
  <c r="AC92" i="8"/>
  <c r="W92" i="8"/>
  <c r="G92" i="8"/>
  <c r="AA92" i="8"/>
  <c r="V92" i="8"/>
  <c r="AN92" i="8"/>
  <c r="R92" i="8"/>
  <c r="F92" i="8"/>
  <c r="J92" i="8"/>
  <c r="AB92" i="8"/>
  <c r="I92" i="8"/>
  <c r="AJ92" i="8"/>
  <c r="AD92" i="8"/>
  <c r="AN152" i="8"/>
  <c r="J152" i="8"/>
  <c r="AB152" i="8"/>
  <c r="AA152" i="8"/>
  <c r="AG152" i="8"/>
  <c r="P152" i="8"/>
  <c r="Y152" i="8"/>
  <c r="T152" i="8"/>
  <c r="U152" i="8"/>
  <c r="AL152" i="8"/>
  <c r="X152" i="8"/>
  <c r="AI152" i="8"/>
  <c r="O152" i="8"/>
  <c r="L152" i="8"/>
  <c r="H152" i="8"/>
  <c r="AD152" i="8"/>
  <c r="AK152" i="8"/>
  <c r="AH152" i="8"/>
  <c r="AE152" i="8"/>
  <c r="AJ152" i="8"/>
  <c r="I152" i="8"/>
  <c r="G152" i="8"/>
  <c r="F152" i="8"/>
  <c r="AC152" i="8"/>
  <c r="AE203" i="8"/>
  <c r="U219" i="8"/>
  <c r="X161" i="8"/>
  <c r="P161" i="8"/>
  <c r="S254" i="8"/>
  <c r="AG215" i="8"/>
  <c r="T105" i="8"/>
  <c r="N174" i="8"/>
  <c r="G77" i="8"/>
  <c r="T77" i="8"/>
  <c r="AB77" i="8"/>
  <c r="H117" i="8"/>
  <c r="I117" i="8"/>
  <c r="F77" i="8"/>
  <c r="AG77" i="8"/>
  <c r="AC77" i="8"/>
  <c r="S77" i="8"/>
  <c r="O117" i="8"/>
  <c r="AI117" i="8"/>
  <c r="X117" i="8"/>
  <c r="Y117" i="8"/>
  <c r="V203" i="8"/>
  <c r="AH203" i="8"/>
  <c r="R203" i="8"/>
  <c r="L203" i="8"/>
  <c r="M219" i="8"/>
  <c r="Q219" i="8"/>
  <c r="V219" i="8"/>
  <c r="T161" i="8"/>
  <c r="F161" i="8"/>
  <c r="U161" i="8"/>
  <c r="AG161" i="8"/>
  <c r="Y210" i="8"/>
  <c r="H210" i="8"/>
  <c r="I210" i="8"/>
  <c r="AC210" i="8"/>
  <c r="V143" i="8"/>
  <c r="AH143" i="8"/>
  <c r="I143" i="8"/>
  <c r="I254" i="8"/>
  <c r="AF254" i="8"/>
  <c r="N196" i="8"/>
  <c r="X196" i="8"/>
  <c r="L215" i="8"/>
  <c r="Z215" i="8"/>
  <c r="O194" i="8"/>
  <c r="V214" i="8"/>
  <c r="F214" i="8"/>
  <c r="Q99" i="8"/>
  <c r="N99" i="8"/>
  <c r="AH181" i="8"/>
  <c r="M181" i="8"/>
  <c r="P105" i="8"/>
  <c r="AC180" i="8"/>
  <c r="U251" i="8"/>
  <c r="T82" i="8"/>
  <c r="P111" i="8"/>
  <c r="G145" i="8"/>
  <c r="AF252" i="8"/>
  <c r="W174" i="8"/>
  <c r="AD93" i="8"/>
  <c r="W103" i="8"/>
  <c r="S152" i="8"/>
  <c r="Z152" i="8"/>
  <c r="O199" i="8"/>
  <c r="AA149" i="8"/>
  <c r="O92" i="8"/>
  <c r="X204" i="8"/>
  <c r="AJ196" i="8"/>
  <c r="AK214" i="8"/>
  <c r="AJ77" i="8"/>
  <c r="AJ254" i="8"/>
  <c r="AJ93" i="8"/>
  <c r="AJ209" i="8"/>
  <c r="Q209" i="8"/>
  <c r="V209" i="8"/>
  <c r="T209" i="8"/>
  <c r="AG209" i="8"/>
  <c r="P209" i="8"/>
  <c r="AA209" i="8"/>
  <c r="AL209" i="8"/>
  <c r="AB209" i="8"/>
  <c r="N209" i="8"/>
  <c r="W209" i="8"/>
  <c r="R209" i="8"/>
  <c r="AK209" i="8"/>
  <c r="I209" i="8"/>
  <c r="AD209" i="8"/>
  <c r="AE209" i="8"/>
  <c r="K209" i="8"/>
  <c r="AF209" i="8"/>
  <c r="Z209" i="8"/>
  <c r="AN209" i="8"/>
  <c r="X209" i="8"/>
  <c r="S209" i="8"/>
  <c r="AM209" i="8"/>
  <c r="Y209" i="8"/>
  <c r="AH209" i="8"/>
  <c r="H209" i="8"/>
  <c r="L209" i="8"/>
  <c r="AM170" i="8"/>
  <c r="AK170" i="8"/>
  <c r="AJ170" i="8"/>
  <c r="AN184" i="8"/>
  <c r="AK184" i="8"/>
  <c r="AJ184" i="8"/>
  <c r="AM184" i="8"/>
  <c r="AI184" i="8"/>
  <c r="K184" i="8"/>
  <c r="N184" i="8"/>
  <c r="AL184" i="8"/>
  <c r="AJ88" i="8"/>
  <c r="AF88" i="8"/>
  <c r="P88" i="8"/>
  <c r="R88" i="8"/>
  <c r="S88" i="8"/>
  <c r="Z88" i="8"/>
  <c r="V88" i="8"/>
  <c r="AG88" i="8"/>
  <c r="W88" i="8"/>
  <c r="J88" i="8"/>
  <c r="AC88" i="8"/>
  <c r="Y88" i="8"/>
  <c r="AL88" i="8"/>
  <c r="I88" i="8"/>
  <c r="O88" i="8"/>
  <c r="L88" i="8"/>
  <c r="T88" i="8"/>
  <c r="K88" i="8"/>
  <c r="AM88" i="8"/>
  <c r="H88" i="8"/>
  <c r="AA88" i="8"/>
  <c r="AN88" i="8"/>
  <c r="AI88" i="8"/>
  <c r="F88" i="8"/>
  <c r="AD88" i="8"/>
  <c r="AK90" i="8"/>
  <c r="AJ90" i="8"/>
  <c r="AE90" i="8"/>
  <c r="M90" i="8"/>
  <c r="X90" i="8"/>
  <c r="AH90" i="8"/>
  <c r="AI90" i="8"/>
  <c r="AG90" i="8"/>
  <c r="G90" i="8"/>
  <c r="AL90" i="8"/>
  <c r="N90" i="8"/>
  <c r="S90" i="8"/>
  <c r="R90" i="8"/>
  <c r="V90" i="8"/>
  <c r="F90" i="8"/>
  <c r="Q90" i="8"/>
  <c r="T90" i="8"/>
  <c r="W90" i="8"/>
  <c r="AN193" i="8"/>
  <c r="AM193" i="8"/>
  <c r="AL193" i="8"/>
  <c r="S193" i="8"/>
  <c r="I193" i="8"/>
  <c r="L193" i="8"/>
  <c r="AF193" i="8"/>
  <c r="Z193" i="8"/>
  <c r="AC193" i="8"/>
  <c r="O193" i="8"/>
  <c r="M193" i="8"/>
  <c r="AA193" i="8"/>
  <c r="R193" i="8"/>
  <c r="U193" i="8"/>
  <c r="P193" i="8"/>
  <c r="AK193" i="8"/>
  <c r="K193" i="8"/>
  <c r="N193" i="8"/>
  <c r="AJ201" i="8"/>
  <c r="AK201" i="8"/>
  <c r="Y201" i="8"/>
  <c r="AD201" i="8"/>
  <c r="I201" i="8"/>
  <c r="AG201" i="8"/>
  <c r="K201" i="8"/>
  <c r="AI201" i="8"/>
  <c r="AM201" i="8"/>
  <c r="AC201" i="8"/>
  <c r="M201" i="8"/>
  <c r="X201" i="8"/>
  <c r="W201" i="8"/>
  <c r="AB201" i="8"/>
  <c r="V201" i="8"/>
  <c r="S201" i="8"/>
  <c r="AN201" i="8"/>
  <c r="Q201" i="8"/>
  <c r="O201" i="8"/>
  <c r="AE201" i="8"/>
  <c r="N201" i="8"/>
  <c r="J201" i="8"/>
  <c r="AH201" i="8"/>
  <c r="S81" i="8"/>
  <c r="H81" i="8"/>
  <c r="O81" i="8"/>
  <c r="M81" i="8"/>
  <c r="J81" i="8"/>
  <c r="AF81" i="8"/>
  <c r="Y81" i="8"/>
  <c r="F81" i="8"/>
  <c r="AA81" i="8"/>
  <c r="W81" i="8"/>
  <c r="G81" i="8"/>
  <c r="L81" i="8"/>
  <c r="AK81" i="8"/>
  <c r="I81" i="8"/>
  <c r="U81" i="8"/>
  <c r="AD81" i="8"/>
  <c r="AC81" i="8"/>
  <c r="AG81" i="8"/>
  <c r="R81" i="8"/>
  <c r="AE81" i="8"/>
  <c r="AN81" i="8"/>
  <c r="Q81" i="8"/>
  <c r="K81" i="8"/>
  <c r="AL81" i="8"/>
  <c r="AH81" i="8"/>
  <c r="V170" i="8"/>
  <c r="N170" i="8"/>
  <c r="K170" i="8"/>
  <c r="AB170" i="8"/>
  <c r="AG184" i="8"/>
  <c r="X184" i="8"/>
  <c r="AF184" i="8"/>
  <c r="AC225" i="8"/>
  <c r="H225" i="8"/>
  <c r="Y225" i="8"/>
  <c r="G193" i="8"/>
  <c r="T193" i="8"/>
  <c r="L90" i="8"/>
  <c r="P90" i="8"/>
  <c r="P138" i="8"/>
  <c r="V138" i="8"/>
  <c r="AA82" i="8"/>
  <c r="L82" i="8"/>
  <c r="AF201" i="8"/>
  <c r="AB88" i="8"/>
  <c r="AI209" i="8"/>
  <c r="P81" i="8"/>
  <c r="AH98" i="8"/>
  <c r="H192" i="8"/>
  <c r="AM90" i="8"/>
  <c r="AK82" i="8"/>
  <c r="AE232" i="8"/>
  <c r="AA232" i="8"/>
  <c r="V232" i="8"/>
  <c r="AC232" i="8"/>
  <c r="AC226" i="8"/>
  <c r="H226" i="8"/>
  <c r="K226" i="8"/>
  <c r="Y226" i="8"/>
  <c r="G170" i="8"/>
  <c r="X170" i="8"/>
  <c r="AI170" i="8"/>
  <c r="AE233" i="8"/>
  <c r="G233" i="8"/>
  <c r="M233" i="8"/>
  <c r="AC233" i="8"/>
  <c r="X208" i="8"/>
  <c r="T208" i="8"/>
  <c r="G208" i="8"/>
  <c r="T184" i="8"/>
  <c r="F184" i="8"/>
  <c r="H184" i="8"/>
  <c r="J184" i="8"/>
  <c r="AH225" i="8"/>
  <c r="P225" i="8"/>
  <c r="G146" i="8"/>
  <c r="W146" i="8"/>
  <c r="AB146" i="8"/>
  <c r="J217" i="8"/>
  <c r="AF217" i="8"/>
  <c r="Q217" i="8"/>
  <c r="AH193" i="8"/>
  <c r="H193" i="8"/>
  <c r="Y90" i="8"/>
  <c r="X138" i="8"/>
  <c r="AC138" i="8"/>
  <c r="AI82" i="8"/>
  <c r="W82" i="8"/>
  <c r="N113" i="8"/>
  <c r="L201" i="8"/>
  <c r="P201" i="8"/>
  <c r="Q88" i="8"/>
  <c r="J209" i="8"/>
  <c r="N81" i="8"/>
  <c r="J98" i="8"/>
  <c r="AL170" i="8"/>
  <c r="AL201" i="8"/>
  <c r="AM98" i="8"/>
  <c r="AL210" i="8"/>
  <c r="AJ210" i="8"/>
  <c r="AK210" i="8"/>
  <c r="AN210" i="8"/>
  <c r="AM162" i="8"/>
  <c r="AL162" i="8"/>
  <c r="AK162" i="8"/>
  <c r="AN178" i="8"/>
  <c r="F178" i="8"/>
  <c r="X178" i="8"/>
  <c r="Z178" i="8"/>
  <c r="L178" i="8"/>
  <c r="AM178" i="8"/>
  <c r="AF178" i="8"/>
  <c r="K178" i="8"/>
  <c r="M178" i="8"/>
  <c r="AE178" i="8"/>
  <c r="AL178" i="8"/>
  <c r="S178" i="8"/>
  <c r="Y178" i="8"/>
  <c r="AG178" i="8"/>
  <c r="AK178" i="8"/>
  <c r="AB178" i="8"/>
  <c r="AD178" i="8"/>
  <c r="U178" i="8"/>
  <c r="T178" i="8"/>
  <c r="Q178" i="8"/>
  <c r="I178" i="8"/>
  <c r="H178" i="8"/>
  <c r="N178" i="8"/>
  <c r="P178" i="8"/>
  <c r="W178" i="8"/>
  <c r="AJ178" i="8"/>
  <c r="AI178" i="8"/>
  <c r="AH178" i="8"/>
  <c r="AM145" i="8"/>
  <c r="AN145" i="8"/>
  <c r="AG145" i="8"/>
  <c r="P145" i="8"/>
  <c r="L145" i="8"/>
  <c r="Z145" i="8"/>
  <c r="S145" i="8"/>
  <c r="AF145" i="8"/>
  <c r="Q145" i="8"/>
  <c r="AE145" i="8"/>
  <c r="AJ145" i="8"/>
  <c r="X145" i="8"/>
  <c r="AB145" i="8"/>
  <c r="AA145" i="8"/>
  <c r="R145" i="8"/>
  <c r="AK145" i="8"/>
  <c r="W145" i="8"/>
  <c r="F145" i="8"/>
  <c r="V145" i="8"/>
  <c r="AJ218" i="8"/>
  <c r="AK218" i="8"/>
  <c r="AL218" i="8"/>
  <c r="AA218" i="8"/>
  <c r="M218" i="8"/>
  <c r="AH218" i="8"/>
  <c r="AI218" i="8"/>
  <c r="AF218" i="8"/>
  <c r="AD218" i="8"/>
  <c r="R218" i="8"/>
  <c r="AN218" i="8"/>
  <c r="P218" i="8"/>
  <c r="Y218" i="8"/>
  <c r="AE218" i="8"/>
  <c r="N218" i="8"/>
  <c r="AM218" i="8"/>
  <c r="AK194" i="8"/>
  <c r="AN194" i="8"/>
  <c r="Z194" i="8"/>
  <c r="R194" i="8"/>
  <c r="W194" i="8"/>
  <c r="AI194" i="8"/>
  <c r="N194" i="8"/>
  <c r="AA194" i="8"/>
  <c r="S194" i="8"/>
  <c r="AL194" i="8"/>
  <c r="AC194" i="8"/>
  <c r="F194" i="8"/>
  <c r="J194" i="8"/>
  <c r="AH194" i="8"/>
  <c r="P192" i="8"/>
  <c r="G192" i="8"/>
  <c r="T192" i="8"/>
  <c r="AG192" i="8"/>
  <c r="AH192" i="8"/>
  <c r="AJ192" i="8"/>
  <c r="X192" i="8"/>
  <c r="F192" i="8"/>
  <c r="K192" i="8"/>
  <c r="V192" i="8"/>
  <c r="O192" i="8"/>
  <c r="AE192" i="8"/>
  <c r="I192" i="8"/>
  <c r="AD192" i="8"/>
  <c r="W192" i="8"/>
  <c r="AF192" i="8"/>
  <c r="Y192" i="8"/>
  <c r="J192" i="8"/>
  <c r="AA192" i="8"/>
  <c r="AN192" i="8"/>
  <c r="U192" i="8"/>
  <c r="R192" i="8"/>
  <c r="Z192" i="8"/>
  <c r="AK192" i="8"/>
  <c r="AC192" i="8"/>
  <c r="L192" i="8"/>
  <c r="Z170" i="8"/>
  <c r="M184" i="8"/>
  <c r="Z184" i="8"/>
  <c r="S225" i="8"/>
  <c r="X193" i="8"/>
  <c r="AB90" i="8"/>
  <c r="X88" i="8"/>
  <c r="AL192" i="8"/>
  <c r="P170" i="8"/>
  <c r="Y184" i="8"/>
  <c r="AD184" i="8"/>
  <c r="F225" i="8"/>
  <c r="AA90" i="8"/>
  <c r="P82" i="8"/>
  <c r="AA201" i="8"/>
  <c r="AH88" i="8"/>
  <c r="O98" i="8"/>
  <c r="AJ80" i="8"/>
  <c r="AH80" i="8"/>
  <c r="G80" i="8"/>
  <c r="H80" i="8"/>
  <c r="U80" i="8"/>
  <c r="X80" i="8"/>
  <c r="AI80" i="8"/>
  <c r="AB80" i="8"/>
  <c r="M80" i="8"/>
  <c r="L80" i="8"/>
  <c r="R80" i="8"/>
  <c r="Z80" i="8"/>
  <c r="N80" i="8"/>
  <c r="AN80" i="8"/>
  <c r="T80" i="8"/>
  <c r="P80" i="8"/>
  <c r="S80" i="8"/>
  <c r="AC80" i="8"/>
  <c r="AD80" i="8"/>
  <c r="W80" i="8"/>
  <c r="O80" i="8"/>
  <c r="AK80" i="8"/>
  <c r="J80" i="8"/>
  <c r="I80" i="8"/>
  <c r="AL80" i="8"/>
  <c r="Q80" i="8"/>
  <c r="F80" i="8"/>
  <c r="AL208" i="8"/>
  <c r="AJ208" i="8"/>
  <c r="AM208" i="8"/>
  <c r="AN208" i="8"/>
  <c r="AK113" i="8"/>
  <c r="AN113" i="8"/>
  <c r="AL113" i="8"/>
  <c r="AM113" i="8"/>
  <c r="AC113" i="8"/>
  <c r="W113" i="8"/>
  <c r="X113" i="8"/>
  <c r="AH113" i="8"/>
  <c r="AB113" i="8"/>
  <c r="AA113" i="8"/>
  <c r="AD113" i="8"/>
  <c r="Q113" i="8"/>
  <c r="H113" i="8"/>
  <c r="S113" i="8"/>
  <c r="Z113" i="8"/>
  <c r="M113" i="8"/>
  <c r="AE113" i="8"/>
  <c r="T113" i="8"/>
  <c r="O113" i="8"/>
  <c r="T232" i="8"/>
  <c r="Q232" i="8"/>
  <c r="N232" i="8"/>
  <c r="G226" i="8"/>
  <c r="O226" i="8"/>
  <c r="I226" i="8"/>
  <c r="N226" i="8"/>
  <c r="F170" i="8"/>
  <c r="M170" i="8"/>
  <c r="T170" i="8"/>
  <c r="L170" i="8"/>
  <c r="I233" i="8"/>
  <c r="U233" i="8"/>
  <c r="AI233" i="8"/>
  <c r="AA208" i="8"/>
  <c r="J208" i="8"/>
  <c r="AG208" i="8"/>
  <c r="L184" i="8"/>
  <c r="Q184" i="8"/>
  <c r="P184" i="8"/>
  <c r="N225" i="8"/>
  <c r="V146" i="8"/>
  <c r="N146" i="8"/>
  <c r="AA217" i="8"/>
  <c r="G217" i="8"/>
  <c r="F193" i="8"/>
  <c r="W193" i="8"/>
  <c r="AD90" i="8"/>
  <c r="O90" i="8"/>
  <c r="M138" i="8"/>
  <c r="Q138" i="8"/>
  <c r="S82" i="8"/>
  <c r="Q82" i="8"/>
  <c r="AF113" i="8"/>
  <c r="I113" i="8"/>
  <c r="R201" i="8"/>
  <c r="M88" i="8"/>
  <c r="G88" i="8"/>
  <c r="M209" i="8"/>
  <c r="AB81" i="8"/>
  <c r="G130" i="8"/>
  <c r="AF80" i="8"/>
  <c r="M192" i="8"/>
  <c r="AJ217" i="8"/>
  <c r="AM80" i="8"/>
  <c r="AN130" i="8"/>
  <c r="AJ193" i="8"/>
  <c r="AK208" i="8"/>
  <c r="AM192" i="8"/>
  <c r="AJ225" i="8"/>
  <c r="AN225" i="8"/>
  <c r="AL225" i="8"/>
  <c r="Q225" i="8"/>
  <c r="G225" i="8"/>
  <c r="R225" i="8"/>
  <c r="J225" i="8"/>
  <c r="AG225" i="8"/>
  <c r="K225" i="8"/>
  <c r="M225" i="8"/>
  <c r="AF225" i="8"/>
  <c r="AM225" i="8"/>
  <c r="AA225" i="8"/>
  <c r="AD225" i="8"/>
  <c r="L225" i="8"/>
  <c r="AK225" i="8"/>
  <c r="AL98" i="8"/>
  <c r="AA98" i="8"/>
  <c r="T98" i="8"/>
  <c r="Y98" i="8"/>
  <c r="AJ98" i="8"/>
  <c r="P98" i="8"/>
  <c r="AF98" i="8"/>
  <c r="R98" i="8"/>
  <c r="AC98" i="8"/>
  <c r="F98" i="8"/>
  <c r="K98" i="8"/>
  <c r="M98" i="8"/>
  <c r="AN98" i="8"/>
  <c r="H98" i="8"/>
  <c r="W98" i="8"/>
  <c r="N98" i="8"/>
  <c r="AE98" i="8"/>
  <c r="G98" i="8"/>
  <c r="AD98" i="8"/>
  <c r="AG98" i="8"/>
  <c r="V98" i="8"/>
  <c r="AK98" i="8"/>
  <c r="U98" i="8"/>
  <c r="Z98" i="8"/>
  <c r="AB98" i="8"/>
  <c r="I98" i="8"/>
  <c r="H170" i="8"/>
  <c r="I184" i="8"/>
  <c r="AB193" i="8"/>
  <c r="I82" i="8"/>
  <c r="Z201" i="8"/>
  <c r="AI98" i="8"/>
  <c r="AI192" i="8"/>
  <c r="R170" i="8"/>
  <c r="AA184" i="8"/>
  <c r="X225" i="8"/>
  <c r="Z90" i="8"/>
  <c r="N138" i="8"/>
  <c r="U201" i="8"/>
  <c r="F209" i="8"/>
  <c r="AK169" i="8"/>
  <c r="AE169" i="8"/>
  <c r="O169" i="8"/>
  <c r="Z169" i="8"/>
  <c r="AG169" i="8"/>
  <c r="AJ169" i="8"/>
  <c r="N169" i="8"/>
  <c r="G169" i="8"/>
  <c r="R169" i="8"/>
  <c r="AC169" i="8"/>
  <c r="AN169" i="8"/>
  <c r="J169" i="8"/>
  <c r="L169" i="8"/>
  <c r="AA169" i="8"/>
  <c r="S169" i="8"/>
  <c r="AM169" i="8"/>
  <c r="F169" i="8"/>
  <c r="Y169" i="8"/>
  <c r="AH169" i="8"/>
  <c r="I169" i="8"/>
  <c r="U169" i="8"/>
  <c r="W169" i="8"/>
  <c r="M169" i="8"/>
  <c r="P169" i="8"/>
  <c r="AD169" i="8"/>
  <c r="AI169" i="8"/>
  <c r="V169" i="8"/>
  <c r="AN232" i="8"/>
  <c r="AM232" i="8"/>
  <c r="AJ232" i="8"/>
  <c r="AL232" i="8"/>
  <c r="AN233" i="8"/>
  <c r="AL233" i="8"/>
  <c r="AK233" i="8"/>
  <c r="AF232" i="8"/>
  <c r="J226" i="8"/>
  <c r="AF226" i="8"/>
  <c r="M226" i="8"/>
  <c r="J170" i="8"/>
  <c r="S170" i="8"/>
  <c r="AC170" i="8"/>
  <c r="AA170" i="8"/>
  <c r="V233" i="8"/>
  <c r="Q233" i="8"/>
  <c r="AD233" i="8"/>
  <c r="T233" i="8"/>
  <c r="S208" i="8"/>
  <c r="U208" i="8"/>
  <c r="V208" i="8"/>
  <c r="O208" i="8"/>
  <c r="AC184" i="8"/>
  <c r="AH184" i="8"/>
  <c r="R184" i="8"/>
  <c r="AI225" i="8"/>
  <c r="U225" i="8"/>
  <c r="M146" i="8"/>
  <c r="T217" i="8"/>
  <c r="V193" i="8"/>
  <c r="AI193" i="8"/>
  <c r="J90" i="8"/>
  <c r="AC90" i="8"/>
  <c r="S138" i="8"/>
  <c r="Y82" i="8"/>
  <c r="K113" i="8"/>
  <c r="U113" i="8"/>
  <c r="T201" i="8"/>
  <c r="N88" i="8"/>
  <c r="U209" i="8"/>
  <c r="T81" i="8"/>
  <c r="AF169" i="8"/>
  <c r="L98" i="8"/>
  <c r="K80" i="8"/>
  <c r="S192" i="8"/>
  <c r="AJ233" i="8"/>
  <c r="AK232" i="8"/>
  <c r="AJ81" i="8"/>
  <c r="AM82" i="8"/>
  <c r="AJ82" i="8"/>
  <c r="AN82" i="8"/>
  <c r="AG82" i="8"/>
  <c r="AB82" i="8"/>
  <c r="G82" i="8"/>
  <c r="AD82" i="8"/>
  <c r="AL82" i="8"/>
  <c r="R82" i="8"/>
  <c r="Z82" i="8"/>
  <c r="V82" i="8"/>
  <c r="F82" i="8"/>
  <c r="AC82" i="8"/>
  <c r="AH82" i="8"/>
  <c r="J82" i="8"/>
  <c r="N82" i="8"/>
  <c r="X82" i="8"/>
  <c r="H82" i="8"/>
  <c r="U82" i="8"/>
  <c r="AJ138" i="8"/>
  <c r="AM138" i="8"/>
  <c r="AN138" i="8"/>
  <c r="G138" i="8"/>
  <c r="J138" i="8"/>
  <c r="AI138" i="8"/>
  <c r="U138" i="8"/>
  <c r="AL138" i="8"/>
  <c r="AH138" i="8"/>
  <c r="I138" i="8"/>
  <c r="L138" i="8"/>
  <c r="AG138" i="8"/>
  <c r="AF138" i="8"/>
  <c r="AD138" i="8"/>
  <c r="T138" i="8"/>
  <c r="H138" i="8"/>
  <c r="Z138" i="8"/>
  <c r="O138" i="8"/>
  <c r="AA138" i="8"/>
  <c r="O170" i="8"/>
  <c r="G184" i="8"/>
  <c r="T225" i="8"/>
  <c r="K90" i="8"/>
  <c r="AE138" i="8"/>
  <c r="O82" i="8"/>
  <c r="F201" i="8"/>
  <c r="O209" i="8"/>
  <c r="Z81" i="8"/>
  <c r="Q192" i="8"/>
  <c r="Y170" i="8"/>
  <c r="U170" i="8"/>
  <c r="V184" i="8"/>
  <c r="Y193" i="8"/>
  <c r="AD193" i="8"/>
  <c r="AB138" i="8"/>
  <c r="K82" i="8"/>
  <c r="AI81" i="8"/>
  <c r="N192" i="8"/>
  <c r="AN170" i="8"/>
  <c r="AK88" i="8"/>
  <c r="AL226" i="8"/>
  <c r="AJ226" i="8"/>
  <c r="AM226" i="8"/>
  <c r="AN226" i="8"/>
  <c r="AN217" i="8"/>
  <c r="AL217" i="8"/>
  <c r="AM217" i="8"/>
  <c r="M217" i="8"/>
  <c r="Z217" i="8"/>
  <c r="Y217" i="8"/>
  <c r="H217" i="8"/>
  <c r="AG217" i="8"/>
  <c r="V217" i="8"/>
  <c r="P217" i="8"/>
  <c r="F217" i="8"/>
  <c r="AC217" i="8"/>
  <c r="N217" i="8"/>
  <c r="AI217" i="8"/>
  <c r="AK217" i="8"/>
  <c r="AL130" i="8"/>
  <c r="AF130" i="8"/>
  <c r="Y130" i="8"/>
  <c r="AH130" i="8"/>
  <c r="T130" i="8"/>
  <c r="AK130" i="8"/>
  <c r="P130" i="8"/>
  <c r="X130" i="8"/>
  <c r="S130" i="8"/>
  <c r="U130" i="8"/>
  <c r="AD130" i="8"/>
  <c r="V130" i="8"/>
  <c r="K130" i="8"/>
  <c r="AC130" i="8"/>
  <c r="Z130" i="8"/>
  <c r="R130" i="8"/>
  <c r="AA130" i="8"/>
  <c r="AJ130" i="8"/>
  <c r="N130" i="8"/>
  <c r="AI130" i="8"/>
  <c r="W130" i="8"/>
  <c r="L130" i="8"/>
  <c r="AE130" i="8"/>
  <c r="J130" i="8"/>
  <c r="AM130" i="8"/>
  <c r="F130" i="8"/>
  <c r="AG130" i="8"/>
  <c r="AL146" i="8"/>
  <c r="AJ146" i="8"/>
  <c r="AK146" i="8"/>
  <c r="S146" i="8"/>
  <c r="T146" i="8"/>
  <c r="AH146" i="8"/>
  <c r="F146" i="8"/>
  <c r="K146" i="8"/>
  <c r="O146" i="8"/>
  <c r="AE146" i="8"/>
  <c r="AD146" i="8"/>
  <c r="AN146" i="8"/>
  <c r="J146" i="8"/>
  <c r="X146" i="8"/>
  <c r="Q146" i="8"/>
  <c r="Z146" i="8"/>
  <c r="W232" i="8"/>
  <c r="H232" i="8"/>
  <c r="L232" i="8"/>
  <c r="U232" i="8"/>
  <c r="P232" i="8"/>
  <c r="X226" i="8"/>
  <c r="F226" i="8"/>
  <c r="Q226" i="8"/>
  <c r="AI226" i="8"/>
  <c r="AF170" i="8"/>
  <c r="W170" i="8"/>
  <c r="I170" i="8"/>
  <c r="Q170" i="8"/>
  <c r="X233" i="8"/>
  <c r="Z233" i="8"/>
  <c r="AH233" i="8"/>
  <c r="W233" i="8"/>
  <c r="AF208" i="8"/>
  <c r="AB208" i="8"/>
  <c r="W208" i="8"/>
  <c r="AH208" i="8"/>
  <c r="AB184" i="8"/>
  <c r="W184" i="8"/>
  <c r="S184" i="8"/>
  <c r="AB225" i="8"/>
  <c r="V225" i="8"/>
  <c r="AE225" i="8"/>
  <c r="U146" i="8"/>
  <c r="AC146" i="8"/>
  <c r="S217" i="8"/>
  <c r="AH217" i="8"/>
  <c r="AE193" i="8"/>
  <c r="Q193" i="8"/>
  <c r="I90" i="8"/>
  <c r="U90" i="8"/>
  <c r="K138" i="8"/>
  <c r="R138" i="8"/>
  <c r="M82" i="8"/>
  <c r="AF82" i="8"/>
  <c r="G113" i="8"/>
  <c r="Y113" i="8"/>
  <c r="G201" i="8"/>
  <c r="U88" i="8"/>
  <c r="AC209" i="8"/>
  <c r="V81" i="8"/>
  <c r="Q169" i="8"/>
  <c r="H130" i="8"/>
  <c r="Q98" i="8"/>
  <c r="V80" i="8"/>
  <c r="AM233" i="8"/>
  <c r="AL169" i="8"/>
  <c r="AK226" i="8"/>
  <c r="AK138" i="8"/>
  <c r="AM81" i="8"/>
  <c r="AM174" i="8"/>
  <c r="AJ174" i="8"/>
  <c r="F174" i="8"/>
  <c r="AH174" i="8"/>
  <c r="K174" i="8"/>
  <c r="Y174" i="8"/>
  <c r="AL174" i="8"/>
  <c r="P127" i="8"/>
  <c r="W127" i="8"/>
  <c r="AB127" i="8"/>
  <c r="Z127" i="8"/>
  <c r="AN127" i="8"/>
  <c r="F127" i="8"/>
  <c r="L127" i="8"/>
  <c r="U127" i="8"/>
  <c r="G127" i="8"/>
  <c r="AM127" i="8"/>
  <c r="O127" i="8"/>
  <c r="V127" i="8"/>
  <c r="J127" i="8"/>
  <c r="AA127" i="8"/>
  <c r="R127" i="8"/>
  <c r="AC127" i="8"/>
  <c r="S127" i="8"/>
  <c r="AM99" i="8"/>
  <c r="AK99" i="8"/>
  <c r="AL99" i="8"/>
  <c r="AJ251" i="8"/>
  <c r="AM251" i="8"/>
  <c r="AN251" i="8"/>
  <c r="AN77" i="8"/>
  <c r="AL77" i="8"/>
  <c r="AM203" i="8"/>
  <c r="AJ203" i="8"/>
  <c r="AN203" i="8"/>
  <c r="AM111" i="8"/>
  <c r="AK111" i="8"/>
  <c r="AL195" i="8"/>
  <c r="Q195" i="8"/>
  <c r="Z195" i="8"/>
  <c r="N195" i="8"/>
  <c r="AK195" i="8"/>
  <c r="AD195" i="8"/>
  <c r="Y195" i="8"/>
  <c r="W195" i="8"/>
  <c r="AE195" i="8"/>
  <c r="O195" i="8"/>
  <c r="J195" i="8"/>
  <c r="AC195" i="8"/>
  <c r="AN195" i="8"/>
  <c r="P195" i="8"/>
  <c r="K195" i="8"/>
  <c r="R195" i="8"/>
  <c r="L195" i="8"/>
  <c r="AK140" i="8"/>
  <c r="O140" i="8"/>
  <c r="AD140" i="8"/>
  <c r="G140" i="8"/>
  <c r="U140" i="8"/>
  <c r="Y140" i="8"/>
  <c r="AN140" i="8"/>
  <c r="V140" i="8"/>
  <c r="J140" i="8"/>
  <c r="AC140" i="8"/>
  <c r="K140" i="8"/>
  <c r="M140" i="8"/>
  <c r="AG140" i="8"/>
  <c r="P140" i="8"/>
  <c r="F140" i="8"/>
  <c r="AI140" i="8"/>
  <c r="W140" i="8"/>
  <c r="Q140" i="8"/>
  <c r="L140" i="8"/>
  <c r="AN181" i="8"/>
  <c r="AM181" i="8"/>
  <c r="AN99" i="8"/>
  <c r="AL251" i="8"/>
  <c r="K48" i="8"/>
  <c r="S34" i="8"/>
  <c r="AG131" i="8"/>
  <c r="AF31" i="8"/>
  <c r="AC157" i="8"/>
  <c r="F41" i="8"/>
  <c r="T55" i="8"/>
  <c r="V34" i="8"/>
  <c r="F55" i="8"/>
  <c r="U75" i="8"/>
  <c r="K41" i="8"/>
  <c r="AD75" i="8"/>
  <c r="AI34" i="8"/>
  <c r="I41" i="8"/>
  <c r="F185" i="8"/>
  <c r="K34" i="8"/>
  <c r="G157" i="8"/>
  <c r="U31" i="8"/>
  <c r="Y41" i="8"/>
  <c r="Z185" i="8"/>
  <c r="AH55" i="8"/>
  <c r="R34" i="8"/>
  <c r="Q48" i="8"/>
  <c r="AB34" i="8"/>
  <c r="AE48" i="8"/>
  <c r="AG34" i="8"/>
  <c r="AH159" i="8"/>
  <c r="I48" i="8"/>
  <c r="P34" i="8"/>
  <c r="I34" i="8"/>
  <c r="L41" i="8"/>
  <c r="AI185" i="8"/>
  <c r="AC48" i="8"/>
  <c r="J55" i="8"/>
  <c r="M34" i="8"/>
  <c r="F34" i="8"/>
  <c r="Y31" i="8"/>
  <c r="W41" i="8"/>
  <c r="R185" i="8"/>
  <c r="W48" i="8"/>
  <c r="T34" i="8"/>
  <c r="Y34" i="8"/>
  <c r="AF41" i="8"/>
  <c r="R75" i="8"/>
  <c r="Z48" i="8"/>
  <c r="U34" i="8"/>
  <c r="V157" i="8"/>
  <c r="N159" i="8"/>
  <c r="S41" i="8"/>
  <c r="AE75" i="8"/>
  <c r="T48" i="8"/>
  <c r="K243" i="8"/>
  <c r="G243" i="8"/>
  <c r="AR33" i="8"/>
  <c r="AS33" i="8"/>
  <c r="AQ33" i="8"/>
  <c r="AP33" i="8"/>
  <c r="AN33" i="8"/>
  <c r="AO33" i="8"/>
  <c r="AK33" i="8"/>
  <c r="AM33" i="8"/>
  <c r="AL33" i="8"/>
  <c r="AJ33" i="8"/>
  <c r="AB32" i="8"/>
  <c r="AR32" i="8"/>
  <c r="AP32" i="8"/>
  <c r="AS32" i="8"/>
  <c r="AM32" i="8"/>
  <c r="AN32" i="8"/>
  <c r="AQ32" i="8"/>
  <c r="AO32" i="8"/>
  <c r="AL32" i="8"/>
  <c r="AK32" i="8"/>
  <c r="AJ32" i="8"/>
  <c r="O63" i="8"/>
  <c r="AS63" i="8"/>
  <c r="AP63" i="8"/>
  <c r="AO63" i="8"/>
  <c r="AM63" i="8"/>
  <c r="AR63" i="8"/>
  <c r="AL63" i="8"/>
  <c r="AN63" i="8"/>
  <c r="AJ63" i="8"/>
  <c r="AK63" i="8"/>
  <c r="AQ63" i="8"/>
  <c r="AS224" i="8"/>
  <c r="AR224" i="8"/>
  <c r="AQ224" i="8"/>
  <c r="AN224" i="8"/>
  <c r="AO224" i="8"/>
  <c r="AL224" i="8"/>
  <c r="AP224" i="8"/>
  <c r="AK224" i="8"/>
  <c r="AM224" i="8"/>
  <c r="AJ224" i="8"/>
  <c r="X243" i="8"/>
  <c r="I142" i="8"/>
  <c r="AS142" i="8"/>
  <c r="AR142" i="8"/>
  <c r="AP142" i="8"/>
  <c r="AQ142" i="8"/>
  <c r="AO142" i="8"/>
  <c r="AN142" i="8"/>
  <c r="AM142" i="8"/>
  <c r="AL142" i="8"/>
  <c r="AK142" i="8"/>
  <c r="AJ142" i="8"/>
  <c r="AR58" i="8"/>
  <c r="AS58" i="8"/>
  <c r="AP58" i="8"/>
  <c r="AO58" i="8"/>
  <c r="AQ58" i="8"/>
  <c r="AK58" i="8"/>
  <c r="AL58" i="8"/>
  <c r="AM58" i="8"/>
  <c r="AJ58" i="8"/>
  <c r="AN58" i="8"/>
  <c r="AE70" i="8"/>
  <c r="AS70" i="8"/>
  <c r="AQ70" i="8"/>
  <c r="AP70" i="8"/>
  <c r="AO70" i="8"/>
  <c r="AN70" i="8"/>
  <c r="AK70" i="8"/>
  <c r="AR70" i="8"/>
  <c r="AJ70" i="8"/>
  <c r="AL70" i="8"/>
  <c r="AM70" i="8"/>
  <c r="R47" i="8"/>
  <c r="AS47" i="8"/>
  <c r="AQ47" i="8"/>
  <c r="AR47" i="8"/>
  <c r="AO47" i="8"/>
  <c r="AP47" i="8"/>
  <c r="AN47" i="8"/>
  <c r="AL47" i="8"/>
  <c r="AM47" i="8"/>
  <c r="AJ47" i="8"/>
  <c r="AK47" i="8"/>
  <c r="S52" i="8"/>
  <c r="AR52" i="8"/>
  <c r="AP52" i="8"/>
  <c r="AQ52" i="8"/>
  <c r="AN52" i="8"/>
  <c r="AK52" i="8"/>
  <c r="AS52" i="8"/>
  <c r="AM52" i="8"/>
  <c r="AJ52" i="8"/>
  <c r="AL52" i="8"/>
  <c r="AO52" i="8"/>
  <c r="AS235" i="8"/>
  <c r="AR235" i="8"/>
  <c r="AQ235" i="8"/>
  <c r="AP235" i="8"/>
  <c r="AN235" i="8"/>
  <c r="AK235" i="8"/>
  <c r="AO235" i="8"/>
  <c r="AJ235" i="8"/>
  <c r="AL235" i="8"/>
  <c r="AM235" i="8"/>
  <c r="AA186" i="8"/>
  <c r="AR186" i="8"/>
  <c r="AS186" i="8"/>
  <c r="AP186" i="8"/>
  <c r="AO186" i="8"/>
  <c r="AQ186" i="8"/>
  <c r="AL186" i="8"/>
  <c r="AJ186" i="8"/>
  <c r="AM186" i="8"/>
  <c r="AK186" i="8"/>
  <c r="AN186" i="8"/>
  <c r="AC61" i="8"/>
  <c r="AS61" i="8"/>
  <c r="AQ61" i="8"/>
  <c r="AR61" i="8"/>
  <c r="AO61" i="8"/>
  <c r="AN61" i="8"/>
  <c r="AP61" i="8"/>
  <c r="AK61" i="8"/>
  <c r="AL61" i="8"/>
  <c r="AJ61" i="8"/>
  <c r="AM61" i="8"/>
  <c r="Y38" i="8"/>
  <c r="AS38" i="8"/>
  <c r="AP38" i="8"/>
  <c r="AO38" i="8"/>
  <c r="AQ38" i="8"/>
  <c r="AR38" i="8"/>
  <c r="AN38" i="8"/>
  <c r="AJ38" i="8"/>
  <c r="AM38" i="8"/>
  <c r="AK38" i="8"/>
  <c r="AL38" i="8"/>
  <c r="M236" i="8"/>
  <c r="AR236" i="8"/>
  <c r="AS236" i="8"/>
  <c r="AP236" i="8"/>
  <c r="AQ236" i="8"/>
  <c r="AO236" i="8"/>
  <c r="AM236" i="8"/>
  <c r="AK236" i="8"/>
  <c r="AJ236" i="8"/>
  <c r="AN236" i="8"/>
  <c r="AL236" i="8"/>
  <c r="K72" i="8"/>
  <c r="AR72" i="8"/>
  <c r="AS72" i="8"/>
  <c r="AM72" i="8"/>
  <c r="AO72" i="8"/>
  <c r="AQ72" i="8"/>
  <c r="AK72" i="8"/>
  <c r="AJ72" i="8"/>
  <c r="AN72" i="8"/>
  <c r="AL72" i="8"/>
  <c r="AP72" i="8"/>
  <c r="S250" i="8"/>
  <c r="AR250" i="8"/>
  <c r="AS250" i="8"/>
  <c r="AP250" i="8"/>
  <c r="AO250" i="8"/>
  <c r="AL250" i="8"/>
  <c r="AK250" i="8"/>
  <c r="AQ250" i="8"/>
  <c r="AM250" i="8"/>
  <c r="AJ250" i="8"/>
  <c r="AN250" i="8"/>
  <c r="W39" i="8"/>
  <c r="AS39" i="8"/>
  <c r="AQ39" i="8"/>
  <c r="AO39" i="8"/>
  <c r="AP39" i="8"/>
  <c r="AL39" i="8"/>
  <c r="AR39" i="8"/>
  <c r="AJ39" i="8"/>
  <c r="AM39" i="8"/>
  <c r="AK39" i="8"/>
  <c r="AN39" i="8"/>
  <c r="W136" i="8"/>
  <c r="AR136" i="8"/>
  <c r="AS136" i="8"/>
  <c r="AQ136" i="8"/>
  <c r="AM136" i="8"/>
  <c r="AO136" i="8"/>
  <c r="AN136" i="8"/>
  <c r="AK136" i="8"/>
  <c r="AL136" i="8"/>
  <c r="AJ136" i="8"/>
  <c r="AP136" i="8"/>
  <c r="N137" i="8"/>
  <c r="AR137" i="8"/>
  <c r="AS137" i="8"/>
  <c r="AP137" i="8"/>
  <c r="AO137" i="8"/>
  <c r="AQ137" i="8"/>
  <c r="AN137" i="8"/>
  <c r="AL137" i="8"/>
  <c r="AJ137" i="8"/>
  <c r="AK137" i="8"/>
  <c r="AM137" i="8"/>
  <c r="S168" i="8"/>
  <c r="AR168" i="8"/>
  <c r="AS168" i="8"/>
  <c r="AQ168" i="8"/>
  <c r="AP168" i="8"/>
  <c r="AM168" i="8"/>
  <c r="AO168" i="8"/>
  <c r="AL168" i="8"/>
  <c r="AK168" i="8"/>
  <c r="AN168" i="8"/>
  <c r="AJ168" i="8"/>
  <c r="H34" i="8"/>
  <c r="AC34" i="8"/>
  <c r="AA34" i="8"/>
  <c r="AH41" i="8"/>
  <c r="Q41" i="8"/>
  <c r="L75" i="8"/>
  <c r="S48" i="8"/>
  <c r="AD48" i="8"/>
  <c r="AG55" i="8"/>
  <c r="H188" i="8"/>
  <c r="AR188" i="8"/>
  <c r="AQ188" i="8"/>
  <c r="AN188" i="8"/>
  <c r="AS188" i="8"/>
  <c r="AP188" i="8"/>
  <c r="AO188" i="8"/>
  <c r="AK188" i="8"/>
  <c r="AL188" i="8"/>
  <c r="AM188" i="8"/>
  <c r="AJ188" i="8"/>
  <c r="T44" i="8"/>
  <c r="AR44" i="8"/>
  <c r="AQ44" i="8"/>
  <c r="AS44" i="8"/>
  <c r="AP44" i="8"/>
  <c r="AM44" i="8"/>
  <c r="AN44" i="8"/>
  <c r="AK44" i="8"/>
  <c r="AO44" i="8"/>
  <c r="AL44" i="8"/>
  <c r="AJ44" i="8"/>
  <c r="AC35" i="8"/>
  <c r="AQ35" i="8"/>
  <c r="AR35" i="8"/>
  <c r="AP35" i="8"/>
  <c r="AM35" i="8"/>
  <c r="AS35" i="8"/>
  <c r="AK35" i="8"/>
  <c r="AO35" i="8"/>
  <c r="AJ35" i="8"/>
  <c r="AN35" i="8"/>
  <c r="AL35" i="8"/>
  <c r="Y67" i="8"/>
  <c r="AQ67" i="8"/>
  <c r="AR67" i="8"/>
  <c r="AL67" i="8"/>
  <c r="AP67" i="8"/>
  <c r="AS67" i="8"/>
  <c r="AO67" i="8"/>
  <c r="AM67" i="8"/>
  <c r="AK67" i="8"/>
  <c r="AJ67" i="8"/>
  <c r="AN67" i="8"/>
  <c r="AB62" i="8"/>
  <c r="AS62" i="8"/>
  <c r="AR62" i="8"/>
  <c r="AP62" i="8"/>
  <c r="AO62" i="8"/>
  <c r="AM62" i="8"/>
  <c r="AQ62" i="8"/>
  <c r="AN62" i="8"/>
  <c r="AK62" i="8"/>
  <c r="AL62" i="8"/>
  <c r="AJ62" i="8"/>
  <c r="Q128" i="8"/>
  <c r="AR128" i="8"/>
  <c r="AQ128" i="8"/>
  <c r="AP128" i="8"/>
  <c r="AS128" i="8"/>
  <c r="AM128" i="8"/>
  <c r="AO128" i="8"/>
  <c r="AN128" i="8"/>
  <c r="AL128" i="8"/>
  <c r="AK128" i="8"/>
  <c r="AJ128" i="8"/>
  <c r="AE249" i="8"/>
  <c r="AS249" i="8"/>
  <c r="AR249" i="8"/>
  <c r="AO249" i="8"/>
  <c r="AQ249" i="8"/>
  <c r="AP249" i="8"/>
  <c r="AN249" i="8"/>
  <c r="AM249" i="8"/>
  <c r="AL249" i="8"/>
  <c r="AJ249" i="8"/>
  <c r="AK249" i="8"/>
  <c r="P49" i="8"/>
  <c r="AR49" i="8"/>
  <c r="AS49" i="8"/>
  <c r="AQ49" i="8"/>
  <c r="AO49" i="8"/>
  <c r="AL49" i="8"/>
  <c r="AM49" i="8"/>
  <c r="AP49" i="8"/>
  <c r="AN49" i="8"/>
  <c r="AJ49" i="8"/>
  <c r="AK49" i="8"/>
  <c r="L83" i="8"/>
  <c r="AQ83" i="8"/>
  <c r="AR83" i="8"/>
  <c r="AS83" i="8"/>
  <c r="AN83" i="8"/>
  <c r="AM83" i="8"/>
  <c r="AJ83" i="8"/>
  <c r="AO83" i="8"/>
  <c r="AK83" i="8"/>
  <c r="AL83" i="8"/>
  <c r="AP83" i="8"/>
  <c r="S102" i="8"/>
  <c r="AS102" i="8"/>
  <c r="AQ102" i="8"/>
  <c r="AP102" i="8"/>
  <c r="AO102" i="8"/>
  <c r="AR102" i="8"/>
  <c r="AN102" i="8"/>
  <c r="AM102" i="8"/>
  <c r="AK102" i="8"/>
  <c r="AJ102" i="8"/>
  <c r="AL102" i="8"/>
  <c r="Z256" i="8"/>
  <c r="AR256" i="8"/>
  <c r="AS256" i="8"/>
  <c r="AM256" i="8"/>
  <c r="AP256" i="8"/>
  <c r="AQ256" i="8"/>
  <c r="AN256" i="8"/>
  <c r="AL256" i="8"/>
  <c r="AK256" i="8"/>
  <c r="AJ256" i="8"/>
  <c r="AO256" i="8"/>
  <c r="AG228" i="8"/>
  <c r="AR228" i="8"/>
  <c r="AP228" i="8"/>
  <c r="AQ228" i="8"/>
  <c r="AM228" i="8"/>
  <c r="AN228" i="8"/>
  <c r="AK228" i="8"/>
  <c r="AO228" i="8"/>
  <c r="AL228" i="8"/>
  <c r="AJ228" i="8"/>
  <c r="AS228" i="8"/>
  <c r="AE216" i="8"/>
  <c r="AR216" i="8"/>
  <c r="AS216" i="8"/>
  <c r="AQ216" i="8"/>
  <c r="AN216" i="8"/>
  <c r="AP216" i="8"/>
  <c r="AL216" i="8"/>
  <c r="AO216" i="8"/>
  <c r="AM216" i="8"/>
  <c r="AK216" i="8"/>
  <c r="AJ216" i="8"/>
  <c r="P101" i="8"/>
  <c r="AS101" i="8"/>
  <c r="AQ101" i="8"/>
  <c r="AR101" i="8"/>
  <c r="AO101" i="8"/>
  <c r="AP101" i="8"/>
  <c r="AN101" i="8"/>
  <c r="AM101" i="8"/>
  <c r="AK101" i="8"/>
  <c r="AJ101" i="8"/>
  <c r="AL101" i="8"/>
  <c r="R120" i="8"/>
  <c r="AR120" i="8"/>
  <c r="AS120" i="8"/>
  <c r="AQ120" i="8"/>
  <c r="AM120" i="8"/>
  <c r="AP120" i="8"/>
  <c r="AO120" i="8"/>
  <c r="AN120" i="8"/>
  <c r="AK120" i="8"/>
  <c r="AL120" i="8"/>
  <c r="AJ120" i="8"/>
  <c r="AG247" i="8"/>
  <c r="AS247" i="8"/>
  <c r="AQ247" i="8"/>
  <c r="AP247" i="8"/>
  <c r="AR247" i="8"/>
  <c r="AL247" i="8"/>
  <c r="AM247" i="8"/>
  <c r="AN247" i="8"/>
  <c r="AK247" i="8"/>
  <c r="AJ247" i="8"/>
  <c r="AO247" i="8"/>
  <c r="AS94" i="8"/>
  <c r="AR94" i="8"/>
  <c r="AP94" i="8"/>
  <c r="AQ94" i="8"/>
  <c r="AO94" i="8"/>
  <c r="AL94" i="8"/>
  <c r="AK94" i="8"/>
  <c r="AN94" i="8"/>
  <c r="AJ94" i="8"/>
  <c r="AM94" i="8"/>
  <c r="AB129" i="8"/>
  <c r="AR129" i="8"/>
  <c r="AS129" i="8"/>
  <c r="AQ129" i="8"/>
  <c r="AP129" i="8"/>
  <c r="AO129" i="8"/>
  <c r="AN129" i="8"/>
  <c r="AM129" i="8"/>
  <c r="AJ129" i="8"/>
  <c r="AL129" i="8"/>
  <c r="AK129" i="8"/>
  <c r="AS135" i="8"/>
  <c r="AO135" i="8"/>
  <c r="AQ135" i="8"/>
  <c r="AN135" i="8"/>
  <c r="AL135" i="8"/>
  <c r="AJ135" i="8"/>
  <c r="AM135" i="8"/>
  <c r="AP135" i="8"/>
  <c r="AR135" i="8"/>
  <c r="AK135" i="8"/>
  <c r="Y50" i="8"/>
  <c r="AR50" i="8"/>
  <c r="AP50" i="8"/>
  <c r="AS50" i="8"/>
  <c r="AQ50" i="8"/>
  <c r="AO50" i="8"/>
  <c r="AN50" i="8"/>
  <c r="AM50" i="8"/>
  <c r="AK50" i="8"/>
  <c r="AL50" i="8"/>
  <c r="AJ50" i="8"/>
  <c r="J29" i="8"/>
  <c r="AS29" i="8"/>
  <c r="AQ29" i="8"/>
  <c r="AR29" i="8"/>
  <c r="AO29" i="8"/>
  <c r="AN29" i="8"/>
  <c r="AM29" i="8"/>
  <c r="AL29" i="8"/>
  <c r="AJ29" i="8"/>
  <c r="AK29" i="8"/>
  <c r="AP29" i="8"/>
  <c r="G197" i="8"/>
  <c r="AS197" i="8"/>
  <c r="AR197" i="8"/>
  <c r="AN197" i="8"/>
  <c r="AP197" i="8"/>
  <c r="AL197" i="8"/>
  <c r="AK197" i="8"/>
  <c r="AO197" i="8"/>
  <c r="AQ197" i="8"/>
  <c r="AM197" i="8"/>
  <c r="AJ197" i="8"/>
  <c r="AH144" i="8"/>
  <c r="AR144" i="8"/>
  <c r="AS144" i="8"/>
  <c r="AQ144" i="8"/>
  <c r="AP144" i="8"/>
  <c r="AM144" i="8"/>
  <c r="AN144" i="8"/>
  <c r="AO144" i="8"/>
  <c r="AK144" i="8"/>
  <c r="AJ144" i="8"/>
  <c r="AL144" i="8"/>
  <c r="AC183" i="8"/>
  <c r="AS183" i="8"/>
  <c r="AQ183" i="8"/>
  <c r="AO183" i="8"/>
  <c r="AL183" i="8"/>
  <c r="AP183" i="8"/>
  <c r="AR183" i="8"/>
  <c r="AM183" i="8"/>
  <c r="AN183" i="8"/>
  <c r="AK183" i="8"/>
  <c r="AJ183" i="8"/>
  <c r="H243" i="8"/>
  <c r="AR243" i="8"/>
  <c r="AQ243" i="8"/>
  <c r="AP243" i="8"/>
  <c r="AS243" i="8"/>
  <c r="AN243" i="8"/>
  <c r="AO243" i="8"/>
  <c r="AK243" i="8"/>
  <c r="AL243" i="8"/>
  <c r="AM243" i="8"/>
  <c r="AJ243" i="8"/>
  <c r="AS31" i="8"/>
  <c r="AQ31" i="8"/>
  <c r="AP31" i="8"/>
  <c r="AO31" i="8"/>
  <c r="AR31" i="8"/>
  <c r="AM31" i="8"/>
  <c r="AL31" i="8"/>
  <c r="AJ31" i="8"/>
  <c r="AN31" i="8"/>
  <c r="AK31" i="8"/>
  <c r="AR34" i="8"/>
  <c r="AQ34" i="8"/>
  <c r="AP34" i="8"/>
  <c r="AS34" i="8"/>
  <c r="AO34" i="8"/>
  <c r="AN34" i="8"/>
  <c r="AK34" i="8"/>
  <c r="AM34" i="8"/>
  <c r="AL34" i="8"/>
  <c r="AJ34" i="8"/>
  <c r="AR185" i="8"/>
  <c r="AS185" i="8"/>
  <c r="AP185" i="8"/>
  <c r="AO185" i="8"/>
  <c r="AQ185" i="8"/>
  <c r="AM185" i="8"/>
  <c r="AJ185" i="8"/>
  <c r="AK185" i="8"/>
  <c r="AN185" i="8"/>
  <c r="AL185" i="8"/>
  <c r="AS159" i="8"/>
  <c r="AP159" i="8"/>
  <c r="AO159" i="8"/>
  <c r="AR159" i="8"/>
  <c r="AQ159" i="8"/>
  <c r="AM159" i="8"/>
  <c r="AL159" i="8"/>
  <c r="AN159" i="8"/>
  <c r="AJ159" i="8"/>
  <c r="AK159" i="8"/>
  <c r="W87" i="8"/>
  <c r="AS87" i="8"/>
  <c r="AP87" i="8"/>
  <c r="AO87" i="8"/>
  <c r="AQ87" i="8"/>
  <c r="AR87" i="8"/>
  <c r="AN87" i="8"/>
  <c r="AL87" i="8"/>
  <c r="AM87" i="8"/>
  <c r="AJ87" i="8"/>
  <c r="AK87" i="8"/>
  <c r="G183" i="8"/>
  <c r="Q34" i="8"/>
  <c r="Z34" i="8"/>
  <c r="J34" i="8"/>
  <c r="O34" i="8"/>
  <c r="AF159" i="8"/>
  <c r="AD41" i="8"/>
  <c r="AI41" i="8"/>
  <c r="P75" i="8"/>
  <c r="AH185" i="8"/>
  <c r="O48" i="8"/>
  <c r="Q96" i="8"/>
  <c r="AR96" i="8"/>
  <c r="AP96" i="8"/>
  <c r="AS96" i="8"/>
  <c r="AM96" i="8"/>
  <c r="AN96" i="8"/>
  <c r="AQ96" i="8"/>
  <c r="AO96" i="8"/>
  <c r="AL96" i="8"/>
  <c r="AJ96" i="8"/>
  <c r="AK96" i="8"/>
  <c r="V66" i="8"/>
  <c r="AR66" i="8"/>
  <c r="AP66" i="8"/>
  <c r="AS66" i="8"/>
  <c r="AQ66" i="8"/>
  <c r="AO66" i="8"/>
  <c r="AK66" i="8"/>
  <c r="AM66" i="8"/>
  <c r="AN66" i="8"/>
  <c r="AL66" i="8"/>
  <c r="AJ66" i="8"/>
  <c r="F65" i="8"/>
  <c r="AR65" i="8"/>
  <c r="AS65" i="8"/>
  <c r="AQ65" i="8"/>
  <c r="AP65" i="8"/>
  <c r="AO65" i="8"/>
  <c r="AN65" i="8"/>
  <c r="AM65" i="8"/>
  <c r="AK65" i="8"/>
  <c r="AL65" i="8"/>
  <c r="AJ65" i="8"/>
  <c r="AA68" i="8"/>
  <c r="AR68" i="8"/>
  <c r="AQ68" i="8"/>
  <c r="AN68" i="8"/>
  <c r="AP68" i="8"/>
  <c r="AM68" i="8"/>
  <c r="AL68" i="8"/>
  <c r="AS68" i="8"/>
  <c r="AK68" i="8"/>
  <c r="AO68" i="8"/>
  <c r="AJ68" i="8"/>
  <c r="I36" i="8"/>
  <c r="AR36" i="8"/>
  <c r="AP36" i="8"/>
  <c r="AM36" i="8"/>
  <c r="AQ36" i="8"/>
  <c r="AS36" i="8"/>
  <c r="AK36" i="8"/>
  <c r="AN36" i="8"/>
  <c r="AL36" i="8"/>
  <c r="AO36" i="8"/>
  <c r="AJ36" i="8"/>
  <c r="O40" i="8"/>
  <c r="AR40" i="8"/>
  <c r="AS40" i="8"/>
  <c r="AQ40" i="8"/>
  <c r="AM40" i="8"/>
  <c r="AO40" i="8"/>
  <c r="AL40" i="8"/>
  <c r="AJ40" i="8"/>
  <c r="AP40" i="8"/>
  <c r="AK40" i="8"/>
  <c r="AN40" i="8"/>
  <c r="AH74" i="8"/>
  <c r="AR74" i="8"/>
  <c r="AS74" i="8"/>
  <c r="AQ74" i="8"/>
  <c r="AP74" i="8"/>
  <c r="AO74" i="8"/>
  <c r="AN74" i="8"/>
  <c r="AK74" i="8"/>
  <c r="AJ74" i="8"/>
  <c r="AM74" i="8"/>
  <c r="AL74" i="8"/>
  <c r="AH78" i="8"/>
  <c r="AS78" i="8"/>
  <c r="AR78" i="8"/>
  <c r="AP78" i="8"/>
  <c r="AO78" i="8"/>
  <c r="AN78" i="8"/>
  <c r="AM78" i="8"/>
  <c r="AL78" i="8"/>
  <c r="AQ78" i="8"/>
  <c r="AK78" i="8"/>
  <c r="AJ78" i="8"/>
  <c r="T151" i="8"/>
  <c r="AS151" i="8"/>
  <c r="AO151" i="8"/>
  <c r="AR151" i="8"/>
  <c r="AN151" i="8"/>
  <c r="AL151" i="8"/>
  <c r="AP151" i="8"/>
  <c r="AM151" i="8"/>
  <c r="AJ151" i="8"/>
  <c r="AK151" i="8"/>
  <c r="AQ151" i="8"/>
  <c r="AH227" i="8"/>
  <c r="AR227" i="8"/>
  <c r="AQ227" i="8"/>
  <c r="AP227" i="8"/>
  <c r="AS227" i="8"/>
  <c r="AO227" i="8"/>
  <c r="AN227" i="8"/>
  <c r="AK227" i="8"/>
  <c r="AJ227" i="8"/>
  <c r="AM227" i="8"/>
  <c r="AL227" i="8"/>
  <c r="AH230" i="8"/>
  <c r="AS230" i="8"/>
  <c r="AQ230" i="8"/>
  <c r="AO230" i="8"/>
  <c r="AP230" i="8"/>
  <c r="AN230" i="8"/>
  <c r="AM230" i="8"/>
  <c r="AK230" i="8"/>
  <c r="AJ230" i="8"/>
  <c r="AR230" i="8"/>
  <c r="AL230" i="8"/>
  <c r="R109" i="8"/>
  <c r="AS109" i="8"/>
  <c r="AQ109" i="8"/>
  <c r="AR109" i="8"/>
  <c r="AO109" i="8"/>
  <c r="AN109" i="8"/>
  <c r="AP109" i="8"/>
  <c r="AM109" i="8"/>
  <c r="AK109" i="8"/>
  <c r="AL109" i="8"/>
  <c r="AJ109" i="8"/>
  <c r="U241" i="8"/>
  <c r="AS241" i="8"/>
  <c r="AQ241" i="8"/>
  <c r="AO241" i="8"/>
  <c r="AL241" i="8"/>
  <c r="AR241" i="8"/>
  <c r="AM241" i="8"/>
  <c r="AN241" i="8"/>
  <c r="AP241" i="8"/>
  <c r="AJ241" i="8"/>
  <c r="AK241" i="8"/>
  <c r="M84" i="8"/>
  <c r="AR84" i="8"/>
  <c r="AP84" i="8"/>
  <c r="AS84" i="8"/>
  <c r="AQ84" i="8"/>
  <c r="AN84" i="8"/>
  <c r="AL84" i="8"/>
  <c r="AK84" i="8"/>
  <c r="AJ84" i="8"/>
  <c r="AM84" i="8"/>
  <c r="AO84" i="8"/>
  <c r="W240" i="8"/>
  <c r="AS240" i="8"/>
  <c r="AR240" i="8"/>
  <c r="AO240" i="8"/>
  <c r="AM240" i="8"/>
  <c r="AK240" i="8"/>
  <c r="AP240" i="8"/>
  <c r="AQ240" i="8"/>
  <c r="AJ240" i="8"/>
  <c r="AN240" i="8"/>
  <c r="AL240" i="8"/>
  <c r="T43" i="8"/>
  <c r="AR43" i="8"/>
  <c r="AQ43" i="8"/>
  <c r="AS43" i="8"/>
  <c r="AP43" i="8"/>
  <c r="AO43" i="8"/>
  <c r="AN43" i="8"/>
  <c r="AK43" i="8"/>
  <c r="AJ43" i="8"/>
  <c r="AL43" i="8"/>
  <c r="AM43" i="8"/>
  <c r="G97" i="8"/>
  <c r="AR97" i="8"/>
  <c r="AS97" i="8"/>
  <c r="AQ97" i="8"/>
  <c r="AP97" i="8"/>
  <c r="AN97" i="8"/>
  <c r="AO97" i="8"/>
  <c r="AK97" i="8"/>
  <c r="AL97" i="8"/>
  <c r="AJ97" i="8"/>
  <c r="AM97" i="8"/>
  <c r="AS189" i="8"/>
  <c r="AR189" i="8"/>
  <c r="AQ189" i="8"/>
  <c r="AP189" i="8"/>
  <c r="AN189" i="8"/>
  <c r="AO189" i="8"/>
  <c r="AK189" i="8"/>
  <c r="AL189" i="8"/>
  <c r="AM189" i="8"/>
  <c r="AJ189" i="8"/>
  <c r="Q114" i="8"/>
  <c r="AR114" i="8"/>
  <c r="AP114" i="8"/>
  <c r="AS114" i="8"/>
  <c r="AO114" i="8"/>
  <c r="AN114" i="8"/>
  <c r="AM114" i="8"/>
  <c r="AL114" i="8"/>
  <c r="AQ114" i="8"/>
  <c r="AJ114" i="8"/>
  <c r="AK114" i="8"/>
  <c r="AD211" i="8"/>
  <c r="AQ211" i="8"/>
  <c r="AR211" i="8"/>
  <c r="AP211" i="8"/>
  <c r="AS211" i="8"/>
  <c r="AN211" i="8"/>
  <c r="AK211" i="8"/>
  <c r="AM211" i="8"/>
  <c r="AJ211" i="8"/>
  <c r="AO211" i="8"/>
  <c r="AL211" i="8"/>
  <c r="AR59" i="8"/>
  <c r="AS59" i="8"/>
  <c r="AQ59" i="8"/>
  <c r="AP59" i="8"/>
  <c r="AN59" i="8"/>
  <c r="AO59" i="8"/>
  <c r="AM59" i="8"/>
  <c r="AL59" i="8"/>
  <c r="AJ59" i="8"/>
  <c r="AK59" i="8"/>
  <c r="M248" i="8"/>
  <c r="AS248" i="8"/>
  <c r="AR248" i="8"/>
  <c r="AQ248" i="8"/>
  <c r="AO248" i="8"/>
  <c r="AP248" i="8"/>
  <c r="AN248" i="8"/>
  <c r="AM248" i="8"/>
  <c r="AK248" i="8"/>
  <c r="AL248" i="8"/>
  <c r="AJ248" i="8"/>
  <c r="N176" i="8"/>
  <c r="AR176" i="8"/>
  <c r="AS176" i="8"/>
  <c r="AP176" i="8"/>
  <c r="AM176" i="8"/>
  <c r="AN176" i="8"/>
  <c r="AO176" i="8"/>
  <c r="AK176" i="8"/>
  <c r="AJ176" i="8"/>
  <c r="AQ176" i="8"/>
  <c r="AL176" i="8"/>
  <c r="S131" i="8"/>
  <c r="AQ131" i="8"/>
  <c r="AR131" i="8"/>
  <c r="AL131" i="8"/>
  <c r="AK131" i="8"/>
  <c r="AO131" i="8"/>
  <c r="AM131" i="8"/>
  <c r="AP131" i="8"/>
  <c r="AJ131" i="8"/>
  <c r="AS131" i="8"/>
  <c r="AN131" i="8"/>
  <c r="AF37" i="8"/>
  <c r="AS37" i="8"/>
  <c r="AQ37" i="8"/>
  <c r="AR37" i="8"/>
  <c r="AO37" i="8"/>
  <c r="AP37" i="8"/>
  <c r="AN37" i="8"/>
  <c r="AM37" i="8"/>
  <c r="AK37" i="8"/>
  <c r="AJ37" i="8"/>
  <c r="AL37" i="8"/>
  <c r="AG119" i="8"/>
  <c r="AS119" i="8"/>
  <c r="AQ119" i="8"/>
  <c r="AP119" i="8"/>
  <c r="AO119" i="8"/>
  <c r="AL119" i="8"/>
  <c r="AN119" i="8"/>
  <c r="AM119" i="8"/>
  <c r="AJ119" i="8"/>
  <c r="AR119" i="8"/>
  <c r="AK119" i="8"/>
  <c r="W55" i="8"/>
  <c r="AS55" i="8"/>
  <c r="AQ55" i="8"/>
  <c r="AP55" i="8"/>
  <c r="AO55" i="8"/>
  <c r="AM55" i="8"/>
  <c r="AL55" i="8"/>
  <c r="AR55" i="8"/>
  <c r="AJ55" i="8"/>
  <c r="AN55" i="8"/>
  <c r="AK55" i="8"/>
  <c r="AR48" i="8"/>
  <c r="AQ48" i="8"/>
  <c r="AS48" i="8"/>
  <c r="AP48" i="8"/>
  <c r="AM48" i="8"/>
  <c r="AN48" i="8"/>
  <c r="AO48" i="8"/>
  <c r="AK48" i="8"/>
  <c r="AJ48" i="8"/>
  <c r="AL48" i="8"/>
  <c r="AR171" i="8"/>
  <c r="AS171" i="8"/>
  <c r="AP171" i="8"/>
  <c r="AO171" i="8"/>
  <c r="AN171" i="8"/>
  <c r="AQ171" i="8"/>
  <c r="AM171" i="8"/>
  <c r="AK171" i="8"/>
  <c r="AJ171" i="8"/>
  <c r="AL171" i="8"/>
  <c r="AR163" i="8"/>
  <c r="AS163" i="8"/>
  <c r="AP163" i="8"/>
  <c r="AK163" i="8"/>
  <c r="AO163" i="8"/>
  <c r="AM163" i="8"/>
  <c r="AJ163" i="8"/>
  <c r="AQ163" i="8"/>
  <c r="AN163" i="8"/>
  <c r="AL163" i="8"/>
  <c r="N110" i="8"/>
  <c r="AS110" i="8"/>
  <c r="AR110" i="8"/>
  <c r="AP110" i="8"/>
  <c r="AO110" i="8"/>
  <c r="AQ110" i="8"/>
  <c r="AM110" i="8"/>
  <c r="AN110" i="8"/>
  <c r="AJ110" i="8"/>
  <c r="AK110" i="8"/>
  <c r="AL110" i="8"/>
  <c r="AI183" i="8"/>
  <c r="AE131" i="8"/>
  <c r="G34" i="8"/>
  <c r="X34" i="8"/>
  <c r="N34" i="8"/>
  <c r="AH34" i="8"/>
  <c r="J41" i="8"/>
  <c r="AA185" i="8"/>
  <c r="AI48" i="8"/>
  <c r="Y48" i="8"/>
  <c r="AG234" i="8"/>
  <c r="AR234" i="8"/>
  <c r="AS234" i="8"/>
  <c r="AP234" i="8"/>
  <c r="AO234" i="8"/>
  <c r="AN234" i="8"/>
  <c r="AQ234" i="8"/>
  <c r="AL234" i="8"/>
  <c r="AM234" i="8"/>
  <c r="AK234" i="8"/>
  <c r="AJ234" i="8"/>
  <c r="AI165" i="8"/>
  <c r="AS165" i="8"/>
  <c r="AQ165" i="8"/>
  <c r="AR165" i="8"/>
  <c r="AP165" i="8"/>
  <c r="AO165" i="8"/>
  <c r="AN165" i="8"/>
  <c r="AK165" i="8"/>
  <c r="AM165" i="8"/>
  <c r="AJ165" i="8"/>
  <c r="AL165" i="8"/>
  <c r="AE28" i="8"/>
  <c r="AR28" i="8"/>
  <c r="AQ28" i="8"/>
  <c r="AS28" i="8"/>
  <c r="AM28" i="8"/>
  <c r="AN28" i="8"/>
  <c r="AO28" i="8"/>
  <c r="AP28" i="8"/>
  <c r="AK28" i="8"/>
  <c r="AL28" i="8"/>
  <c r="AJ28" i="8"/>
  <c r="F42" i="8"/>
  <c r="AR42" i="8"/>
  <c r="AS42" i="8"/>
  <c r="AP42" i="8"/>
  <c r="AO42" i="8"/>
  <c r="AN42" i="8"/>
  <c r="AK42" i="8"/>
  <c r="AL42" i="8"/>
  <c r="AQ42" i="8"/>
  <c r="AJ42" i="8"/>
  <c r="AM42" i="8"/>
  <c r="AA30" i="8"/>
  <c r="AS30" i="8"/>
  <c r="AR30" i="8"/>
  <c r="AP30" i="8"/>
  <c r="AO30" i="8"/>
  <c r="AQ30" i="8"/>
  <c r="AL30" i="8"/>
  <c r="AJ30" i="8"/>
  <c r="AM30" i="8"/>
  <c r="AN30" i="8"/>
  <c r="AK30" i="8"/>
  <c r="G60" i="8"/>
  <c r="AR60" i="8"/>
  <c r="AQ60" i="8"/>
  <c r="AN60" i="8"/>
  <c r="AP60" i="8"/>
  <c r="AS60" i="8"/>
  <c r="AO60" i="8"/>
  <c r="AL60" i="8"/>
  <c r="AJ60" i="8"/>
  <c r="AM60" i="8"/>
  <c r="AK60" i="8"/>
  <c r="O51" i="8"/>
  <c r="AR51" i="8"/>
  <c r="AS51" i="8"/>
  <c r="AQ51" i="8"/>
  <c r="AN51" i="8"/>
  <c r="AM51" i="8"/>
  <c r="AL51" i="8"/>
  <c r="AJ51" i="8"/>
  <c r="AO51" i="8"/>
  <c r="AK51" i="8"/>
  <c r="AP51" i="8"/>
  <c r="P107" i="8"/>
  <c r="AR107" i="8"/>
  <c r="AS107" i="8"/>
  <c r="AP107" i="8"/>
  <c r="AQ107" i="8"/>
  <c r="AO107" i="8"/>
  <c r="AN107" i="8"/>
  <c r="AK107" i="8"/>
  <c r="AJ107" i="8"/>
  <c r="AM107" i="8"/>
  <c r="AL107" i="8"/>
  <c r="M202" i="8"/>
  <c r="AR202" i="8"/>
  <c r="AS202" i="8"/>
  <c r="AP202" i="8"/>
  <c r="AO202" i="8"/>
  <c r="AQ202" i="8"/>
  <c r="AN202" i="8"/>
  <c r="AM202" i="8"/>
  <c r="AK202" i="8"/>
  <c r="AJ202" i="8"/>
  <c r="AL202" i="8"/>
  <c r="AI115" i="8"/>
  <c r="AQ115" i="8"/>
  <c r="AR115" i="8"/>
  <c r="AS115" i="8"/>
  <c r="AN115" i="8"/>
  <c r="AK115" i="8"/>
  <c r="AL115" i="8"/>
  <c r="AM115" i="8"/>
  <c r="AJ115" i="8"/>
  <c r="AO115" i="8"/>
  <c r="AP115" i="8"/>
  <c r="P133" i="8"/>
  <c r="AS133" i="8"/>
  <c r="AQ133" i="8"/>
  <c r="AR133" i="8"/>
  <c r="AO133" i="8"/>
  <c r="AP133" i="8"/>
  <c r="AN133" i="8"/>
  <c r="AL133" i="8"/>
  <c r="AK133" i="8"/>
  <c r="AJ133" i="8"/>
  <c r="AM133" i="8"/>
  <c r="AA206" i="8"/>
  <c r="AS206" i="8"/>
  <c r="AR206" i="8"/>
  <c r="AN206" i="8"/>
  <c r="AQ206" i="8"/>
  <c r="AP206" i="8"/>
  <c r="AO206" i="8"/>
  <c r="AL206" i="8"/>
  <c r="AM206" i="8"/>
  <c r="AK206" i="8"/>
  <c r="AJ206" i="8"/>
  <c r="O76" i="8"/>
  <c r="AR76" i="8"/>
  <c r="AS76" i="8"/>
  <c r="AP76" i="8"/>
  <c r="AM76" i="8"/>
  <c r="AL76" i="8"/>
  <c r="AK76" i="8"/>
  <c r="AQ76" i="8"/>
  <c r="AO76" i="8"/>
  <c r="AJ76" i="8"/>
  <c r="AN76" i="8"/>
  <c r="R222" i="8"/>
  <c r="AS222" i="8"/>
  <c r="AR222" i="8"/>
  <c r="AQ222" i="8"/>
  <c r="AO222" i="8"/>
  <c r="AP222" i="8"/>
  <c r="AL222" i="8"/>
  <c r="AM222" i="8"/>
  <c r="AK222" i="8"/>
  <c r="AJ222" i="8"/>
  <c r="AN222" i="8"/>
  <c r="Y121" i="8"/>
  <c r="AR121" i="8"/>
  <c r="AS121" i="8"/>
  <c r="AP121" i="8"/>
  <c r="AO121" i="8"/>
  <c r="AN121" i="8"/>
  <c r="AM121" i="8"/>
  <c r="AQ121" i="8"/>
  <c r="AL121" i="8"/>
  <c r="AK121" i="8"/>
  <c r="AJ121" i="8"/>
  <c r="G245" i="8"/>
  <c r="AS245" i="8"/>
  <c r="AR245" i="8"/>
  <c r="AN245" i="8"/>
  <c r="AQ245" i="8"/>
  <c r="AP245" i="8"/>
  <c r="AO245" i="8"/>
  <c r="AK245" i="8"/>
  <c r="AL245" i="8"/>
  <c r="AM245" i="8"/>
  <c r="AJ245" i="8"/>
  <c r="R155" i="8"/>
  <c r="AR155" i="8"/>
  <c r="AS155" i="8"/>
  <c r="AQ155" i="8"/>
  <c r="AO155" i="8"/>
  <c r="AK155" i="8"/>
  <c r="AN155" i="8"/>
  <c r="AL155" i="8"/>
  <c r="AJ155" i="8"/>
  <c r="AP155" i="8"/>
  <c r="AM155" i="8"/>
  <c r="AS4" i="8"/>
  <c r="AR4" i="8"/>
  <c r="AO4" i="8"/>
  <c r="AQ4" i="8"/>
  <c r="AN4" i="8"/>
  <c r="AM4" i="8"/>
  <c r="AJ4" i="8"/>
  <c r="AP4" i="8"/>
  <c r="AL4" i="8"/>
  <c r="AK4" i="8"/>
  <c r="AA54" i="8"/>
  <c r="AS54" i="8"/>
  <c r="AQ54" i="8"/>
  <c r="AP54" i="8"/>
  <c r="AO54" i="8"/>
  <c r="AR54" i="8"/>
  <c r="AM54" i="8"/>
  <c r="AK54" i="8"/>
  <c r="AL54" i="8"/>
  <c r="AN54" i="8"/>
  <c r="AJ54" i="8"/>
  <c r="AS253" i="8"/>
  <c r="AQ253" i="8"/>
  <c r="AN253" i="8"/>
  <c r="AP253" i="8"/>
  <c r="AK253" i="8"/>
  <c r="AO253" i="8"/>
  <c r="AM253" i="8"/>
  <c r="AL253" i="8"/>
  <c r="AR253" i="8"/>
  <c r="AJ253" i="8"/>
  <c r="V244" i="8"/>
  <c r="AR244" i="8"/>
  <c r="AQ244" i="8"/>
  <c r="AP244" i="8"/>
  <c r="AN244" i="8"/>
  <c r="AM244" i="8"/>
  <c r="AO244" i="8"/>
  <c r="AK244" i="8"/>
  <c r="AS244" i="8"/>
  <c r="AL244" i="8"/>
  <c r="AJ244" i="8"/>
  <c r="AG160" i="8"/>
  <c r="AR160" i="8"/>
  <c r="AS160" i="8"/>
  <c r="AQ160" i="8"/>
  <c r="AM160" i="8"/>
  <c r="AP160" i="8"/>
  <c r="AN160" i="8"/>
  <c r="AO160" i="8"/>
  <c r="AL160" i="8"/>
  <c r="AK160" i="8"/>
  <c r="AJ160" i="8"/>
  <c r="AS69" i="8"/>
  <c r="AQ69" i="8"/>
  <c r="AR69" i="8"/>
  <c r="AO69" i="8"/>
  <c r="AP69" i="8"/>
  <c r="AN69" i="8"/>
  <c r="AL69" i="8"/>
  <c r="AJ69" i="8"/>
  <c r="AK69" i="8"/>
  <c r="AM69" i="8"/>
  <c r="AS46" i="8"/>
  <c r="AR46" i="8"/>
  <c r="AQ46" i="8"/>
  <c r="AP46" i="8"/>
  <c r="AO46" i="8"/>
  <c r="AM46" i="8"/>
  <c r="AN46" i="8"/>
  <c r="AK46" i="8"/>
  <c r="AL46" i="8"/>
  <c r="AJ46" i="8"/>
  <c r="AF212" i="8"/>
  <c r="AR212" i="8"/>
  <c r="AQ212" i="8"/>
  <c r="AP212" i="8"/>
  <c r="AS212" i="8"/>
  <c r="AO212" i="8"/>
  <c r="AM212" i="8"/>
  <c r="AK212" i="8"/>
  <c r="AN212" i="8"/>
  <c r="AJ212" i="8"/>
  <c r="AL212" i="8"/>
  <c r="X200" i="8"/>
  <c r="AR200" i="8"/>
  <c r="AS200" i="8"/>
  <c r="AQ200" i="8"/>
  <c r="AP200" i="8"/>
  <c r="AK200" i="8"/>
  <c r="AJ200" i="8"/>
  <c r="AN200" i="8"/>
  <c r="AO200" i="8"/>
  <c r="AL200" i="8"/>
  <c r="AM200" i="8"/>
  <c r="L157" i="8"/>
  <c r="AS157" i="8"/>
  <c r="AQ157" i="8"/>
  <c r="AR157" i="8"/>
  <c r="AO157" i="8"/>
  <c r="AP157" i="8"/>
  <c r="AN157" i="8"/>
  <c r="AK157" i="8"/>
  <c r="AJ157" i="8"/>
  <c r="AL157" i="8"/>
  <c r="AM157" i="8"/>
  <c r="W157" i="8"/>
  <c r="P243" i="8"/>
  <c r="AI37" i="8"/>
  <c r="AR41" i="8"/>
  <c r="AS41" i="8"/>
  <c r="AP41" i="8"/>
  <c r="AN41" i="8"/>
  <c r="AO41" i="8"/>
  <c r="AM41" i="8"/>
  <c r="AL41" i="8"/>
  <c r="AQ41" i="8"/>
  <c r="AJ41" i="8"/>
  <c r="AK41" i="8"/>
  <c r="AR75" i="8"/>
  <c r="AS75" i="8"/>
  <c r="AP75" i="8"/>
  <c r="AQ75" i="8"/>
  <c r="AO75" i="8"/>
  <c r="AJ75" i="8"/>
  <c r="AK75" i="8"/>
  <c r="AN75" i="8"/>
  <c r="AM75" i="8"/>
  <c r="AL75" i="8"/>
  <c r="U156" i="8"/>
  <c r="AR156" i="8"/>
  <c r="AQ156" i="8"/>
  <c r="AP156" i="8"/>
  <c r="AS156" i="8"/>
  <c r="AN156" i="8"/>
  <c r="AO156" i="8"/>
  <c r="AK156" i="8"/>
  <c r="AM156" i="8"/>
  <c r="AJ156" i="8"/>
  <c r="AL156" i="8"/>
  <c r="AS86" i="8"/>
  <c r="AP86" i="8"/>
  <c r="AO86" i="8"/>
  <c r="AR86" i="8"/>
  <c r="AQ86" i="8"/>
  <c r="AM86" i="8"/>
  <c r="AL86" i="8"/>
  <c r="AN86" i="8"/>
  <c r="AK86" i="8"/>
  <c r="AJ86" i="8"/>
  <c r="O183" i="8"/>
  <c r="P131" i="8"/>
  <c r="AE34" i="8"/>
  <c r="AF34" i="8"/>
  <c r="L34" i="8"/>
  <c r="AD34" i="8"/>
  <c r="P41" i="8"/>
  <c r="AB41" i="8"/>
  <c r="J75" i="8"/>
  <c r="T144" i="8"/>
  <c r="X185" i="8"/>
  <c r="R48" i="8"/>
  <c r="G48" i="8"/>
  <c r="AB27" i="8"/>
  <c r="AR27" i="8"/>
  <c r="AS27" i="8"/>
  <c r="AQ27" i="8"/>
  <c r="AP27" i="8"/>
  <c r="AM27" i="8"/>
  <c r="AO27" i="8"/>
  <c r="AN27" i="8"/>
  <c r="AK27" i="8"/>
  <c r="AL27" i="8"/>
  <c r="AJ27" i="8"/>
  <c r="AE73" i="8"/>
  <c r="AR73" i="8"/>
  <c r="AS73" i="8"/>
  <c r="AQ73" i="8"/>
  <c r="AP73" i="8"/>
  <c r="AO73" i="8"/>
  <c r="AN73" i="8"/>
  <c r="AM73" i="8"/>
  <c r="AL73" i="8"/>
  <c r="AJ73" i="8"/>
  <c r="AK73" i="8"/>
  <c r="AI56" i="8"/>
  <c r="AR56" i="8"/>
  <c r="AS56" i="8"/>
  <c r="AQ56" i="8"/>
  <c r="AM56" i="8"/>
  <c r="AP56" i="8"/>
  <c r="AO56" i="8"/>
  <c r="AN56" i="8"/>
  <c r="AK56" i="8"/>
  <c r="AL56" i="8"/>
  <c r="AJ56" i="8"/>
  <c r="AF57" i="8"/>
  <c r="AR57" i="8"/>
  <c r="AS57" i="8"/>
  <c r="AQ57" i="8"/>
  <c r="AP57" i="8"/>
  <c r="AO57" i="8"/>
  <c r="AK57" i="8"/>
  <c r="AM57" i="8"/>
  <c r="AN57" i="8"/>
  <c r="AL57" i="8"/>
  <c r="AJ57" i="8"/>
  <c r="J45" i="8"/>
  <c r="AS45" i="8"/>
  <c r="AQ45" i="8"/>
  <c r="AR45" i="8"/>
  <c r="AO45" i="8"/>
  <c r="AN45" i="8"/>
  <c r="AM45" i="8"/>
  <c r="AK45" i="8"/>
  <c r="AP45" i="8"/>
  <c r="AL45" i="8"/>
  <c r="AJ45" i="8"/>
  <c r="Q53" i="8"/>
  <c r="AS53" i="8"/>
  <c r="AQ53" i="8"/>
  <c r="AR53" i="8"/>
  <c r="AO53" i="8"/>
  <c r="AP53" i="8"/>
  <c r="AN53" i="8"/>
  <c r="AM53" i="8"/>
  <c r="AK53" i="8"/>
  <c r="AJ53" i="8"/>
  <c r="AL53" i="8"/>
  <c r="T141" i="8"/>
  <c r="AS141" i="8"/>
  <c r="AQ141" i="8"/>
  <c r="AR141" i="8"/>
  <c r="AO141" i="8"/>
  <c r="AN141" i="8"/>
  <c r="AP141" i="8"/>
  <c r="AM141" i="8"/>
  <c r="AL141" i="8"/>
  <c r="AK141" i="8"/>
  <c r="AJ141" i="8"/>
  <c r="M213" i="8"/>
  <c r="AS213" i="8"/>
  <c r="AR213" i="8"/>
  <c r="AN213" i="8"/>
  <c r="AP213" i="8"/>
  <c r="AO213" i="8"/>
  <c r="AL213" i="8"/>
  <c r="AM213" i="8"/>
  <c r="AK213" i="8"/>
  <c r="AQ213" i="8"/>
  <c r="AJ213" i="8"/>
  <c r="AS221" i="8"/>
  <c r="AR221" i="8"/>
  <c r="AQ221" i="8"/>
  <c r="AN221" i="8"/>
  <c r="AO221" i="8"/>
  <c r="AP221" i="8"/>
  <c r="AM221" i="8"/>
  <c r="AK221" i="8"/>
  <c r="AJ221" i="8"/>
  <c r="AL221" i="8"/>
  <c r="L179" i="8"/>
  <c r="AQ179" i="8"/>
  <c r="AR179" i="8"/>
  <c r="AS179" i="8"/>
  <c r="AP179" i="8"/>
  <c r="AN179" i="8"/>
  <c r="AK179" i="8"/>
  <c r="AL179" i="8"/>
  <c r="AJ179" i="8"/>
  <c r="AO179" i="8"/>
  <c r="AM179" i="8"/>
  <c r="U153" i="8"/>
  <c r="AR153" i="8"/>
  <c r="AS153" i="8"/>
  <c r="AQ153" i="8"/>
  <c r="AP153" i="8"/>
  <c r="AO153" i="8"/>
  <c r="AN153" i="8"/>
  <c r="AM153" i="8"/>
  <c r="AL153" i="8"/>
  <c r="AK153" i="8"/>
  <c r="AJ153" i="8"/>
  <c r="AR122" i="8"/>
  <c r="AS122" i="8"/>
  <c r="AP122" i="8"/>
  <c r="AO122" i="8"/>
  <c r="AQ122" i="8"/>
  <c r="AL122" i="8"/>
  <c r="AN122" i="8"/>
  <c r="AM122" i="8"/>
  <c r="AJ122" i="8"/>
  <c r="AK122" i="8"/>
  <c r="AC239" i="8"/>
  <c r="AS239" i="8"/>
  <c r="AQ239" i="8"/>
  <c r="AR239" i="8"/>
  <c r="AP239" i="8"/>
  <c r="AO239" i="8"/>
  <c r="AN239" i="8"/>
  <c r="AL239" i="8"/>
  <c r="AM239" i="8"/>
  <c r="AJ239" i="8"/>
  <c r="AK239" i="8"/>
  <c r="W106" i="8"/>
  <c r="AR106" i="8"/>
  <c r="AS106" i="8"/>
  <c r="AP106" i="8"/>
  <c r="AQ106" i="8"/>
  <c r="AO106" i="8"/>
  <c r="AN106" i="8"/>
  <c r="AK106" i="8"/>
  <c r="AL106" i="8"/>
  <c r="AM106" i="8"/>
  <c r="AJ106" i="8"/>
  <c r="R205" i="8"/>
  <c r="AS205" i="8"/>
  <c r="AR205" i="8"/>
  <c r="AQ205" i="8"/>
  <c r="AN205" i="8"/>
  <c r="AO205" i="8"/>
  <c r="AL205" i="8"/>
  <c r="AK205" i="8"/>
  <c r="AP205" i="8"/>
  <c r="AM205" i="8"/>
  <c r="AJ205" i="8"/>
  <c r="Y167" i="8"/>
  <c r="AS167" i="8"/>
  <c r="AQ167" i="8"/>
  <c r="AP167" i="8"/>
  <c r="AO167" i="8"/>
  <c r="AL167" i="8"/>
  <c r="AR167" i="8"/>
  <c r="AJ167" i="8"/>
  <c r="AK167" i="8"/>
  <c r="AN167" i="8"/>
  <c r="AM167" i="8"/>
  <c r="AS173" i="8"/>
  <c r="AQ173" i="8"/>
  <c r="AR173" i="8"/>
  <c r="AO173" i="8"/>
  <c r="AN173" i="8"/>
  <c r="AM173" i="8"/>
  <c r="AK173" i="8"/>
  <c r="AL173" i="8"/>
  <c r="AJ173" i="8"/>
  <c r="AP173" i="8"/>
  <c r="I120" i="8"/>
  <c r="T183" i="8"/>
  <c r="J131" i="8"/>
  <c r="S157" i="8"/>
  <c r="AF243" i="8"/>
  <c r="M120" i="8"/>
  <c r="AG101" i="8"/>
  <c r="L131" i="8"/>
  <c r="U157" i="8"/>
  <c r="T49" i="8"/>
  <c r="AC243" i="8"/>
  <c r="M247" i="8"/>
  <c r="X216" i="8"/>
  <c r="N183" i="8"/>
  <c r="U131" i="8"/>
  <c r="AA157" i="8"/>
  <c r="Z243" i="8"/>
  <c r="R183" i="8"/>
  <c r="F131" i="8"/>
  <c r="K131" i="8"/>
  <c r="Q157" i="8"/>
  <c r="AI157" i="8"/>
  <c r="F243" i="8"/>
  <c r="AB243" i="8"/>
  <c r="N37" i="8"/>
  <c r="L183" i="8"/>
  <c r="AC131" i="8"/>
  <c r="H131" i="8"/>
  <c r="T157" i="8"/>
  <c r="P157" i="8"/>
  <c r="L243" i="8"/>
  <c r="I243" i="8"/>
  <c r="H37" i="8"/>
  <c r="Z183" i="8"/>
  <c r="N131" i="8"/>
  <c r="AB131" i="8"/>
  <c r="F157" i="8"/>
  <c r="R157" i="8"/>
  <c r="Q200" i="8"/>
  <c r="T243" i="8"/>
  <c r="U243" i="8"/>
  <c r="V37" i="8"/>
  <c r="X183" i="8"/>
  <c r="O131" i="8"/>
  <c r="AD157" i="8"/>
  <c r="K157" i="8"/>
  <c r="Q243" i="8"/>
  <c r="AG243" i="8"/>
  <c r="W37" i="8"/>
  <c r="AE37" i="8"/>
  <c r="Z247" i="8"/>
  <c r="X249" i="8"/>
  <c r="AD197" i="8"/>
  <c r="F247" i="8"/>
  <c r="O83" i="8"/>
  <c r="AB38" i="8"/>
  <c r="L247" i="8"/>
  <c r="AE83" i="8"/>
  <c r="H247" i="8"/>
  <c r="F120" i="8"/>
  <c r="V83" i="8"/>
  <c r="J247" i="8"/>
  <c r="X120" i="8"/>
  <c r="Q247" i="8"/>
  <c r="AB83" i="8"/>
  <c r="G247" i="8"/>
  <c r="X247" i="8"/>
  <c r="N247" i="8"/>
  <c r="AC120" i="8"/>
  <c r="Q49" i="8"/>
  <c r="O228" i="8"/>
  <c r="AF247" i="8"/>
  <c r="AC247" i="8"/>
  <c r="Y249" i="8"/>
  <c r="AG120" i="8"/>
  <c r="R102" i="8"/>
  <c r="R228" i="8"/>
  <c r="AA216" i="8"/>
  <c r="AD183" i="8"/>
  <c r="I183" i="8"/>
  <c r="H183" i="8"/>
  <c r="T131" i="8"/>
  <c r="M131" i="8"/>
  <c r="I131" i="8"/>
  <c r="AD131" i="8"/>
  <c r="Y157" i="8"/>
  <c r="J157" i="8"/>
  <c r="AE157" i="8"/>
  <c r="M200" i="8"/>
  <c r="AI243" i="8"/>
  <c r="AE243" i="8"/>
  <c r="R243" i="8"/>
  <c r="AD37" i="8"/>
  <c r="I37" i="8"/>
  <c r="AF248" i="8"/>
  <c r="K183" i="8"/>
  <c r="P183" i="8"/>
  <c r="AH131" i="8"/>
  <c r="Q131" i="8"/>
  <c r="AA131" i="8"/>
  <c r="W131" i="8"/>
  <c r="AF157" i="8"/>
  <c r="M157" i="8"/>
  <c r="X157" i="8"/>
  <c r="AB157" i="8"/>
  <c r="N243" i="8"/>
  <c r="O243" i="8"/>
  <c r="J243" i="8"/>
  <c r="Y243" i="8"/>
  <c r="AB37" i="8"/>
  <c r="S183" i="8"/>
  <c r="W183" i="8"/>
  <c r="Z131" i="8"/>
  <c r="X131" i="8"/>
  <c r="G131" i="8"/>
  <c r="AI131" i="8"/>
  <c r="AH157" i="8"/>
  <c r="N157" i="8"/>
  <c r="Z157" i="8"/>
  <c r="O157" i="8"/>
  <c r="K176" i="8"/>
  <c r="AD243" i="8"/>
  <c r="AA243" i="8"/>
  <c r="V243" i="8"/>
  <c r="AH243" i="8"/>
  <c r="X37" i="8"/>
  <c r="O37" i="8"/>
  <c r="S248" i="8"/>
  <c r="Y212" i="8"/>
  <c r="AA183" i="8"/>
  <c r="AB183" i="8"/>
  <c r="AE183" i="8"/>
  <c r="R131" i="8"/>
  <c r="Y131" i="8"/>
  <c r="AF131" i="8"/>
  <c r="I157" i="8"/>
  <c r="H157" i="8"/>
  <c r="U176" i="8"/>
  <c r="W243" i="8"/>
  <c r="S243" i="8"/>
  <c r="AH37" i="8"/>
  <c r="L248" i="8"/>
  <c r="F168" i="8"/>
  <c r="N39" i="8"/>
  <c r="AA197" i="8"/>
  <c r="R247" i="8"/>
  <c r="I247" i="8"/>
  <c r="AH168" i="8"/>
  <c r="K120" i="8"/>
  <c r="Z83" i="8"/>
  <c r="M216" i="8"/>
  <c r="AC72" i="8"/>
  <c r="Y101" i="8"/>
  <c r="AA247" i="8"/>
  <c r="U247" i="8"/>
  <c r="AB247" i="8"/>
  <c r="AA137" i="8"/>
  <c r="AH120" i="8"/>
  <c r="H49" i="8"/>
  <c r="Y137" i="8"/>
  <c r="AH247" i="8"/>
  <c r="W247" i="8"/>
  <c r="H249" i="8"/>
  <c r="Q120" i="8"/>
  <c r="M102" i="8"/>
  <c r="P137" i="8"/>
  <c r="Z168" i="8"/>
  <c r="V236" i="8"/>
  <c r="M137" i="8"/>
  <c r="Q168" i="8"/>
  <c r="AG136" i="8"/>
  <c r="T39" i="8"/>
  <c r="AH137" i="8"/>
  <c r="M168" i="8"/>
  <c r="AH39" i="8"/>
  <c r="AC137" i="8"/>
  <c r="AG62" i="8"/>
  <c r="K249" i="8"/>
  <c r="H168" i="8"/>
  <c r="P102" i="8"/>
  <c r="AD83" i="8"/>
  <c r="K228" i="8"/>
  <c r="O137" i="8"/>
  <c r="AF137" i="8"/>
  <c r="N168" i="8"/>
  <c r="W49" i="8"/>
  <c r="AH83" i="8"/>
  <c r="Q83" i="8"/>
  <c r="I228" i="8"/>
  <c r="F205" i="8"/>
  <c r="K137" i="8"/>
  <c r="AB137" i="8"/>
  <c r="AF168" i="8"/>
  <c r="I49" i="8"/>
  <c r="P83" i="8"/>
  <c r="N228" i="8"/>
  <c r="Z137" i="8"/>
  <c r="H137" i="8"/>
  <c r="AC249" i="8"/>
  <c r="O168" i="8"/>
  <c r="AD168" i="8"/>
  <c r="H136" i="8"/>
  <c r="Z49" i="8"/>
  <c r="X49" i="8"/>
  <c r="J102" i="8"/>
  <c r="N83" i="8"/>
  <c r="K83" i="8"/>
  <c r="F39" i="8"/>
  <c r="W228" i="8"/>
  <c r="AI137" i="8"/>
  <c r="R137" i="8"/>
  <c r="AA35" i="8"/>
  <c r="O249" i="8"/>
  <c r="L249" i="8"/>
  <c r="L168" i="8"/>
  <c r="T168" i="8"/>
  <c r="AB168" i="8"/>
  <c r="S136" i="8"/>
  <c r="AH49" i="8"/>
  <c r="N49" i="8"/>
  <c r="F83" i="8"/>
  <c r="R83" i="8"/>
  <c r="AG83" i="8"/>
  <c r="Y39" i="8"/>
  <c r="AI228" i="8"/>
  <c r="U137" i="8"/>
  <c r="S137" i="8"/>
  <c r="Q249" i="8"/>
  <c r="AG168" i="8"/>
  <c r="AE168" i="8"/>
  <c r="AH136" i="8"/>
  <c r="U49" i="8"/>
  <c r="V49" i="8"/>
  <c r="AA83" i="8"/>
  <c r="AC83" i="8"/>
  <c r="AI83" i="8"/>
  <c r="Q39" i="8"/>
  <c r="U228" i="8"/>
  <c r="T137" i="8"/>
  <c r="V137" i="8"/>
  <c r="W137" i="8"/>
  <c r="J249" i="8"/>
  <c r="P168" i="8"/>
  <c r="AA168" i="8"/>
  <c r="Q136" i="8"/>
  <c r="R49" i="8"/>
  <c r="O49" i="8"/>
  <c r="M83" i="8"/>
  <c r="G83" i="8"/>
  <c r="L228" i="8"/>
  <c r="X228" i="8"/>
  <c r="Y256" i="8"/>
  <c r="AF49" i="8"/>
  <c r="S49" i="8"/>
  <c r="AE39" i="8"/>
  <c r="J49" i="8"/>
  <c r="Y49" i="8"/>
  <c r="K39" i="8"/>
  <c r="AF39" i="8"/>
  <c r="G49" i="8"/>
  <c r="M49" i="8"/>
  <c r="AB39" i="8"/>
  <c r="Y183" i="8"/>
  <c r="AG183" i="8"/>
  <c r="AH183" i="8"/>
  <c r="F183" i="8"/>
  <c r="S247" i="8"/>
  <c r="T247" i="8"/>
  <c r="AD247" i="8"/>
  <c r="V247" i="8"/>
  <c r="AI120" i="8"/>
  <c r="AB120" i="8"/>
  <c r="AA200" i="8"/>
  <c r="AC248" i="8"/>
  <c r="U212" i="8"/>
  <c r="Q183" i="8"/>
  <c r="V183" i="8"/>
  <c r="M183" i="8"/>
  <c r="AI247" i="8"/>
  <c r="O247" i="8"/>
  <c r="AE247" i="8"/>
  <c r="P120" i="8"/>
  <c r="S120" i="8"/>
  <c r="X144" i="8"/>
  <c r="AG197" i="8"/>
  <c r="Z248" i="8"/>
  <c r="AA212" i="8"/>
  <c r="U183" i="8"/>
  <c r="J183" i="8"/>
  <c r="AF183" i="8"/>
  <c r="P247" i="8"/>
  <c r="K247" i="8"/>
  <c r="Y247" i="8"/>
  <c r="O176" i="8"/>
  <c r="U120" i="8"/>
  <c r="L120" i="8"/>
  <c r="AH197" i="8"/>
  <c r="V248" i="8"/>
  <c r="AG137" i="8"/>
  <c r="X137" i="8"/>
  <c r="I137" i="8"/>
  <c r="W249" i="8"/>
  <c r="M249" i="8"/>
  <c r="R168" i="8"/>
  <c r="G168" i="8"/>
  <c r="V168" i="8"/>
  <c r="U168" i="8"/>
  <c r="AI136" i="8"/>
  <c r="AI49" i="8"/>
  <c r="AE49" i="8"/>
  <c r="F49" i="8"/>
  <c r="AB49" i="8"/>
  <c r="U102" i="8"/>
  <c r="U83" i="8"/>
  <c r="Y83" i="8"/>
  <c r="W83" i="8"/>
  <c r="G39" i="8"/>
  <c r="J39" i="8"/>
  <c r="S228" i="8"/>
  <c r="AH228" i="8"/>
  <c r="L137" i="8"/>
  <c r="J137" i="8"/>
  <c r="G137" i="8"/>
  <c r="AD137" i="8"/>
  <c r="P249" i="8"/>
  <c r="Y168" i="8"/>
  <c r="AC168" i="8"/>
  <c r="AI168" i="8"/>
  <c r="J168" i="8"/>
  <c r="AF136" i="8"/>
  <c r="AG49" i="8"/>
  <c r="K49" i="8"/>
  <c r="AA49" i="8"/>
  <c r="AD49" i="8"/>
  <c r="T83" i="8"/>
  <c r="I83" i="8"/>
  <c r="S83" i="8"/>
  <c r="AF83" i="8"/>
  <c r="AI39" i="8"/>
  <c r="H39" i="8"/>
  <c r="G228" i="8"/>
  <c r="H228" i="8"/>
  <c r="G256" i="8"/>
  <c r="F137" i="8"/>
  <c r="AE137" i="8"/>
  <c r="Q137" i="8"/>
  <c r="H128" i="8"/>
  <c r="R249" i="8"/>
  <c r="X168" i="8"/>
  <c r="K168" i="8"/>
  <c r="I168" i="8"/>
  <c r="AC49" i="8"/>
  <c r="L49" i="8"/>
  <c r="N102" i="8"/>
  <c r="X83" i="8"/>
  <c r="J83" i="8"/>
  <c r="H83" i="8"/>
  <c r="AA39" i="8"/>
  <c r="Y228" i="8"/>
  <c r="I97" i="8"/>
  <c r="Z167" i="8"/>
  <c r="Q97" i="8"/>
  <c r="T212" i="8"/>
  <c r="AH222" i="8"/>
  <c r="Z121" i="8"/>
  <c r="AC236" i="8"/>
  <c r="T114" i="8"/>
  <c r="AF160" i="8"/>
  <c r="Y30" i="8"/>
  <c r="AF121" i="8"/>
  <c r="L151" i="8"/>
  <c r="O106" i="8"/>
  <c r="H121" i="8"/>
  <c r="Q167" i="8"/>
  <c r="AI36" i="8"/>
  <c r="V106" i="8"/>
  <c r="AI68" i="8"/>
  <c r="AF74" i="8"/>
  <c r="AF236" i="8"/>
  <c r="Q133" i="8"/>
  <c r="L227" i="8"/>
  <c r="K222" i="8"/>
  <c r="O121" i="8"/>
  <c r="Z40" i="8"/>
  <c r="S36" i="8"/>
  <c r="J222" i="8"/>
  <c r="AB40" i="8"/>
  <c r="AI72" i="8"/>
  <c r="AB250" i="8"/>
  <c r="W30" i="8"/>
  <c r="I227" i="8"/>
  <c r="P40" i="8"/>
  <c r="U38" i="8"/>
  <c r="X36" i="8"/>
  <c r="Z72" i="8"/>
  <c r="AB133" i="8"/>
  <c r="V65" i="8"/>
  <c r="AH38" i="8"/>
  <c r="F245" i="8"/>
  <c r="J36" i="8"/>
  <c r="N61" i="8"/>
  <c r="M36" i="8"/>
  <c r="AE40" i="8"/>
  <c r="U36" i="8"/>
  <c r="N68" i="8"/>
  <c r="AI40" i="8"/>
  <c r="R40" i="8"/>
  <c r="U40" i="8"/>
  <c r="S236" i="8"/>
  <c r="AF114" i="8"/>
  <c r="R38" i="8"/>
  <c r="G107" i="8"/>
  <c r="AA60" i="8"/>
  <c r="O115" i="8"/>
  <c r="AD36" i="8"/>
  <c r="AC36" i="8"/>
  <c r="T36" i="8"/>
  <c r="P227" i="8"/>
  <c r="AG227" i="8"/>
  <c r="AE222" i="8"/>
  <c r="P68" i="8"/>
  <c r="U66" i="8"/>
  <c r="F121" i="8"/>
  <c r="P74" i="8"/>
  <c r="AA40" i="8"/>
  <c r="J40" i="8"/>
  <c r="G40" i="8"/>
  <c r="AE61" i="8"/>
  <c r="J84" i="8"/>
  <c r="Z239" i="8"/>
  <c r="O212" i="8"/>
  <c r="O36" i="8"/>
  <c r="AA227" i="8"/>
  <c r="Y74" i="8"/>
  <c r="AC151" i="8"/>
  <c r="AG36" i="8"/>
  <c r="AB36" i="8"/>
  <c r="N60" i="8"/>
  <c r="W36" i="8"/>
  <c r="U74" i="8"/>
  <c r="AD40" i="8"/>
  <c r="N236" i="8"/>
  <c r="AI114" i="8"/>
  <c r="AE38" i="8"/>
  <c r="U107" i="8"/>
  <c r="Q245" i="8"/>
  <c r="P60" i="8"/>
  <c r="AF36" i="8"/>
  <c r="N36" i="8"/>
  <c r="R36" i="8"/>
  <c r="AA36" i="8"/>
  <c r="H227" i="8"/>
  <c r="AD230" i="8"/>
  <c r="S68" i="8"/>
  <c r="AA66" i="8"/>
  <c r="N74" i="8"/>
  <c r="T40" i="8"/>
  <c r="AF40" i="8"/>
  <c r="W40" i="8"/>
  <c r="Q61" i="8"/>
  <c r="K212" i="8"/>
  <c r="G36" i="8"/>
  <c r="J227" i="8"/>
  <c r="K40" i="8"/>
  <c r="K36" i="8"/>
  <c r="U227" i="8"/>
  <c r="X206" i="8"/>
  <c r="X107" i="8"/>
  <c r="H36" i="8"/>
  <c r="Z36" i="8"/>
  <c r="M227" i="8"/>
  <c r="AH40" i="8"/>
  <c r="G206" i="8"/>
  <c r="L206" i="8"/>
  <c r="Z236" i="8"/>
  <c r="AB114" i="8"/>
  <c r="M38" i="8"/>
  <c r="S241" i="8"/>
  <c r="Y36" i="8"/>
  <c r="P36" i="8"/>
  <c r="AE36" i="8"/>
  <c r="AH36" i="8"/>
  <c r="AB227" i="8"/>
  <c r="S227" i="8"/>
  <c r="F230" i="8"/>
  <c r="AD222" i="8"/>
  <c r="AD68" i="8"/>
  <c r="K74" i="8"/>
  <c r="L40" i="8"/>
  <c r="N40" i="8"/>
  <c r="I40" i="8"/>
  <c r="V61" i="8"/>
  <c r="G151" i="8"/>
  <c r="L36" i="8"/>
  <c r="H68" i="8"/>
  <c r="V133" i="8"/>
  <c r="I107" i="8"/>
  <c r="Q60" i="8"/>
  <c r="AB30" i="8"/>
  <c r="O227" i="8"/>
  <c r="AD115" i="8"/>
  <c r="R227" i="8"/>
  <c r="H40" i="8"/>
  <c r="U84" i="8"/>
  <c r="X236" i="8"/>
  <c r="K160" i="8"/>
  <c r="AA38" i="8"/>
  <c r="R241" i="8"/>
  <c r="AE30" i="8"/>
  <c r="F36" i="8"/>
  <c r="V36" i="8"/>
  <c r="Q36" i="8"/>
  <c r="T227" i="8"/>
  <c r="AB230" i="8"/>
  <c r="I222" i="8"/>
  <c r="AA121" i="8"/>
  <c r="S40" i="8"/>
  <c r="Y40" i="8"/>
  <c r="AD72" i="8"/>
  <c r="F163" i="8"/>
  <c r="AA163" i="8"/>
  <c r="R163" i="8"/>
  <c r="O163" i="8"/>
  <c r="G163" i="8"/>
  <c r="P163" i="8"/>
  <c r="AB163" i="8"/>
  <c r="AG163" i="8"/>
  <c r="AD163" i="8"/>
  <c r="T163" i="8"/>
  <c r="Z163" i="8"/>
  <c r="W163" i="8"/>
  <c r="H163" i="8"/>
  <c r="M163" i="8"/>
  <c r="AI163" i="8"/>
  <c r="S163" i="8"/>
  <c r="AE163" i="8"/>
  <c r="L163" i="8"/>
  <c r="N163" i="8"/>
  <c r="AH163" i="8"/>
  <c r="AF163" i="8"/>
  <c r="K163" i="8"/>
  <c r="V163" i="8"/>
  <c r="AC163" i="8"/>
  <c r="Q163" i="8"/>
  <c r="X163" i="8"/>
  <c r="I163" i="8"/>
  <c r="Y163" i="8"/>
  <c r="J163" i="8"/>
  <c r="U163" i="8"/>
  <c r="K60" i="8"/>
  <c r="Q115" i="8"/>
  <c r="G30" i="8"/>
  <c r="J107" i="8"/>
  <c r="AF60" i="8"/>
  <c r="O30" i="8"/>
  <c r="AE206" i="8"/>
  <c r="M133" i="8"/>
  <c r="S107" i="8"/>
  <c r="L107" i="8"/>
  <c r="F60" i="8"/>
  <c r="Z115" i="8"/>
  <c r="AC30" i="8"/>
  <c r="AA230" i="8"/>
  <c r="V222" i="8"/>
  <c r="V121" i="8"/>
  <c r="AG121" i="8"/>
  <c r="J206" i="8"/>
  <c r="Y206" i="8"/>
  <c r="W206" i="8"/>
  <c r="K206" i="8"/>
  <c r="T236" i="8"/>
  <c r="O236" i="8"/>
  <c r="AI167" i="8"/>
  <c r="U133" i="8"/>
  <c r="R133" i="8"/>
  <c r="T38" i="8"/>
  <c r="AG38" i="8"/>
  <c r="R107" i="8"/>
  <c r="V107" i="8"/>
  <c r="AG107" i="8"/>
  <c r="K107" i="8"/>
  <c r="U60" i="8"/>
  <c r="AE60" i="8"/>
  <c r="O60" i="8"/>
  <c r="AE241" i="8"/>
  <c r="V115" i="8"/>
  <c r="P115" i="8"/>
  <c r="L30" i="8"/>
  <c r="S30" i="8"/>
  <c r="K30" i="8"/>
  <c r="AH30" i="8"/>
  <c r="U230" i="8"/>
  <c r="Z230" i="8"/>
  <c r="O230" i="8"/>
  <c r="G222" i="8"/>
  <c r="X222" i="8"/>
  <c r="K42" i="8"/>
  <c r="F51" i="8"/>
  <c r="AA63" i="8"/>
  <c r="AF43" i="8"/>
  <c r="AE121" i="8"/>
  <c r="AH121" i="8"/>
  <c r="AA202" i="8"/>
  <c r="H72" i="8"/>
  <c r="Q212" i="8"/>
  <c r="U197" i="8"/>
  <c r="N206" i="8"/>
  <c r="Q206" i="8"/>
  <c r="AF133" i="8"/>
  <c r="R60" i="8"/>
  <c r="AG30" i="8"/>
  <c r="P230" i="8"/>
  <c r="AC42" i="8"/>
  <c r="O206" i="8"/>
  <c r="AB206" i="8"/>
  <c r="J133" i="8"/>
  <c r="K133" i="8"/>
  <c r="V60" i="8"/>
  <c r="Q30" i="8"/>
  <c r="N230" i="8"/>
  <c r="U206" i="8"/>
  <c r="AG133" i="8"/>
  <c r="W107" i="8"/>
  <c r="AC107" i="8"/>
  <c r="AI60" i="8"/>
  <c r="AB60" i="8"/>
  <c r="AA76" i="8"/>
  <c r="T30" i="8"/>
  <c r="X30" i="8"/>
  <c r="Q230" i="8"/>
  <c r="V230" i="8"/>
  <c r="H222" i="8"/>
  <c r="P42" i="8"/>
  <c r="AH84" i="8"/>
  <c r="R206" i="8"/>
  <c r="T206" i="8"/>
  <c r="S206" i="8"/>
  <c r="P206" i="8"/>
  <c r="J236" i="8"/>
  <c r="AD236" i="8"/>
  <c r="S133" i="8"/>
  <c r="G133" i="8"/>
  <c r="K38" i="8"/>
  <c r="O38" i="8"/>
  <c r="N107" i="8"/>
  <c r="Z107" i="8"/>
  <c r="AI107" i="8"/>
  <c r="T107" i="8"/>
  <c r="H60" i="8"/>
  <c r="J60" i="8"/>
  <c r="X60" i="8"/>
  <c r="K241" i="8"/>
  <c r="Y115" i="8"/>
  <c r="G115" i="8"/>
  <c r="H30" i="8"/>
  <c r="Z30" i="8"/>
  <c r="V30" i="8"/>
  <c r="I30" i="8"/>
  <c r="T230" i="8"/>
  <c r="AI230" i="8"/>
  <c r="W230" i="8"/>
  <c r="Q222" i="8"/>
  <c r="O222" i="8"/>
  <c r="AB42" i="8"/>
  <c r="R63" i="8"/>
  <c r="Q121" i="8"/>
  <c r="AB121" i="8"/>
  <c r="V202" i="8"/>
  <c r="J72" i="8"/>
  <c r="AG109" i="8"/>
  <c r="F206" i="8"/>
  <c r="I133" i="8"/>
  <c r="Q107" i="8"/>
  <c r="Y60" i="8"/>
  <c r="F30" i="8"/>
  <c r="K230" i="8"/>
  <c r="I206" i="8"/>
  <c r="F133" i="8"/>
  <c r="Y107" i="8"/>
  <c r="AD60" i="8"/>
  <c r="AH60" i="8"/>
  <c r="K115" i="8"/>
  <c r="N30" i="8"/>
  <c r="X230" i="8"/>
  <c r="V206" i="8"/>
  <c r="AF206" i="8"/>
  <c r="AE133" i="8"/>
  <c r="M60" i="8"/>
  <c r="M241" i="8"/>
  <c r="AC115" i="8"/>
  <c r="P30" i="8"/>
  <c r="F202" i="8"/>
  <c r="AC206" i="8"/>
  <c r="AD206" i="8"/>
  <c r="AG206" i="8"/>
  <c r="AI206" i="8"/>
  <c r="AH236" i="8"/>
  <c r="U236" i="8"/>
  <c r="AI133" i="8"/>
  <c r="T133" i="8"/>
  <c r="H38" i="8"/>
  <c r="Z38" i="8"/>
  <c r="AE107" i="8"/>
  <c r="AH107" i="8"/>
  <c r="AA107" i="8"/>
  <c r="H107" i="8"/>
  <c r="T60" i="8"/>
  <c r="Z60" i="8"/>
  <c r="S60" i="8"/>
  <c r="AG60" i="8"/>
  <c r="AH241" i="8"/>
  <c r="W115" i="8"/>
  <c r="S115" i="8"/>
  <c r="AD30" i="8"/>
  <c r="AI30" i="8"/>
  <c r="AF30" i="8"/>
  <c r="R30" i="8"/>
  <c r="AC230" i="8"/>
  <c r="J230" i="8"/>
  <c r="AE230" i="8"/>
  <c r="U222" i="8"/>
  <c r="P222" i="8"/>
  <c r="X63" i="8"/>
  <c r="AI121" i="8"/>
  <c r="S165" i="8"/>
  <c r="AB202" i="8"/>
  <c r="M61" i="8"/>
  <c r="AB109" i="8"/>
  <c r="AA205" i="8"/>
  <c r="M206" i="8"/>
  <c r="Y133" i="8"/>
  <c r="AB107" i="8"/>
  <c r="AF107" i="8"/>
  <c r="W60" i="8"/>
  <c r="N115" i="8"/>
  <c r="H206" i="8"/>
  <c r="F107" i="8"/>
  <c r="O241" i="8"/>
  <c r="T115" i="8"/>
  <c r="V42" i="8"/>
  <c r="R202" i="8"/>
  <c r="W84" i="8"/>
  <c r="Z206" i="8"/>
  <c r="AH206" i="8"/>
  <c r="AI236" i="8"/>
  <c r="AB236" i="8"/>
  <c r="L133" i="8"/>
  <c r="AA133" i="8"/>
  <c r="S38" i="8"/>
  <c r="F38" i="8"/>
  <c r="O107" i="8"/>
  <c r="AD107" i="8"/>
  <c r="M107" i="8"/>
  <c r="Z245" i="8"/>
  <c r="L60" i="8"/>
  <c r="I60" i="8"/>
  <c r="AC60" i="8"/>
  <c r="X241" i="8"/>
  <c r="AE115" i="8"/>
  <c r="J30" i="8"/>
  <c r="U30" i="8"/>
  <c r="M30" i="8"/>
  <c r="I230" i="8"/>
  <c r="AG230" i="8"/>
  <c r="AC222" i="8"/>
  <c r="AF63" i="8"/>
  <c r="T121" i="8"/>
  <c r="S121" i="8"/>
  <c r="AE72" i="8"/>
  <c r="S61" i="8"/>
  <c r="AE212" i="8"/>
  <c r="U86" i="8"/>
  <c r="AG86" i="8"/>
  <c r="J86" i="8"/>
  <c r="W213" i="8"/>
  <c r="F213" i="8"/>
  <c r="R213" i="8"/>
  <c r="AD213" i="8"/>
  <c r="X213" i="8"/>
  <c r="AB213" i="8"/>
  <c r="S213" i="8"/>
  <c r="V213" i="8"/>
  <c r="AI213" i="8"/>
  <c r="G213" i="8"/>
  <c r="Y213" i="8"/>
  <c r="AG122" i="8"/>
  <c r="U122" i="8"/>
  <c r="AB122" i="8"/>
  <c r="F122" i="8"/>
  <c r="O122" i="8"/>
  <c r="AC122" i="8"/>
  <c r="H122" i="8"/>
  <c r="L122" i="8"/>
  <c r="AH122" i="8"/>
  <c r="Y122" i="8"/>
  <c r="T122" i="8"/>
  <c r="X122" i="8"/>
  <c r="AA122" i="8"/>
  <c r="N213" i="8"/>
  <c r="R76" i="8"/>
  <c r="AG141" i="8"/>
  <c r="AI179" i="8"/>
  <c r="AG213" i="8"/>
  <c r="H110" i="8"/>
  <c r="Y141" i="8"/>
  <c r="L153" i="8"/>
  <c r="R122" i="8"/>
  <c r="J87" i="8"/>
  <c r="K87" i="8"/>
  <c r="AG87" i="8"/>
  <c r="AA87" i="8"/>
  <c r="X87" i="8"/>
  <c r="K76" i="8"/>
  <c r="L76" i="8"/>
  <c r="S76" i="8"/>
  <c r="H76" i="8"/>
  <c r="AD76" i="8"/>
  <c r="AE76" i="8"/>
  <c r="P76" i="8"/>
  <c r="AC76" i="8"/>
  <c r="AG76" i="8"/>
  <c r="T76" i="8"/>
  <c r="V76" i="8"/>
  <c r="W76" i="8"/>
  <c r="U110" i="8"/>
  <c r="O110" i="8"/>
  <c r="Q110" i="8"/>
  <c r="AD110" i="8"/>
  <c r="P110" i="8"/>
  <c r="X110" i="8"/>
  <c r="I110" i="8"/>
  <c r="G110" i="8"/>
  <c r="J110" i="8"/>
  <c r="AA110" i="8"/>
  <c r="Y110" i="8"/>
  <c r="M110" i="8"/>
  <c r="AE110" i="8"/>
  <c r="AF110" i="8"/>
  <c r="Z110" i="8"/>
  <c r="R110" i="8"/>
  <c r="L110" i="8"/>
  <c r="F110" i="8"/>
  <c r="K110" i="8"/>
  <c r="V110" i="8"/>
  <c r="AB110" i="8"/>
  <c r="AC110" i="8"/>
  <c r="AI110" i="8"/>
  <c r="AH110" i="8"/>
  <c r="AG110" i="8"/>
  <c r="T110" i="8"/>
  <c r="L141" i="8"/>
  <c r="G141" i="8"/>
  <c r="AF141" i="8"/>
  <c r="AC141" i="8"/>
  <c r="I141" i="8"/>
  <c r="K141" i="8"/>
  <c r="AB141" i="8"/>
  <c r="Z141" i="8"/>
  <c r="J141" i="8"/>
  <c r="V141" i="8"/>
  <c r="AE141" i="8"/>
  <c r="W141" i="8"/>
  <c r="S141" i="8"/>
  <c r="O141" i="8"/>
  <c r="AI141" i="8"/>
  <c r="X141" i="8"/>
  <c r="M141" i="8"/>
  <c r="AD141" i="8"/>
  <c r="Q141" i="8"/>
  <c r="N141" i="8"/>
  <c r="P141" i="8"/>
  <c r="U141" i="8"/>
  <c r="AH141" i="8"/>
  <c r="F141" i="8"/>
  <c r="AA141" i="8"/>
  <c r="R141" i="8"/>
  <c r="AC153" i="8"/>
  <c r="H153" i="8"/>
  <c r="I153" i="8"/>
  <c r="J153" i="8"/>
  <c r="O153" i="8"/>
  <c r="S153" i="8"/>
  <c r="AH153" i="8"/>
  <c r="P153" i="8"/>
  <c r="AE153" i="8"/>
  <c r="AI153" i="8"/>
  <c r="T153" i="8"/>
  <c r="AG153" i="8"/>
  <c r="AA153" i="8"/>
  <c r="G153" i="8"/>
  <c r="W153" i="8"/>
  <c r="AD153" i="8"/>
  <c r="Q153" i="8"/>
  <c r="AB153" i="8"/>
  <c r="Y153" i="8"/>
  <c r="F153" i="8"/>
  <c r="R153" i="8"/>
  <c r="AF153" i="8"/>
  <c r="N153" i="8"/>
  <c r="X153" i="8"/>
  <c r="Z153" i="8"/>
  <c r="V153" i="8"/>
  <c r="T179" i="8"/>
  <c r="AI76" i="8"/>
  <c r="H141" i="8"/>
  <c r="W110" i="8"/>
  <c r="K153" i="8"/>
  <c r="S156" i="8"/>
  <c r="K156" i="8"/>
  <c r="P179" i="8"/>
  <c r="AF179" i="8"/>
  <c r="AG179" i="8"/>
  <c r="S179" i="8"/>
  <c r="AE179" i="8"/>
  <c r="I179" i="8"/>
  <c r="AC179" i="8"/>
  <c r="U179" i="8"/>
  <c r="K179" i="8"/>
  <c r="G179" i="8"/>
  <c r="R179" i="8"/>
  <c r="J179" i="8"/>
  <c r="H213" i="8"/>
  <c r="S110" i="8"/>
  <c r="M153" i="8"/>
  <c r="AD122" i="8"/>
  <c r="W179" i="8"/>
  <c r="L241" i="8"/>
  <c r="H244" i="8"/>
  <c r="Q63" i="8"/>
  <c r="U63" i="8"/>
  <c r="AD84" i="8"/>
  <c r="X84" i="8"/>
  <c r="P239" i="8"/>
  <c r="K109" i="8"/>
  <c r="P236" i="8"/>
  <c r="G236" i="8"/>
  <c r="K236" i="8"/>
  <c r="AA160" i="8"/>
  <c r="S114" i="8"/>
  <c r="V38" i="8"/>
  <c r="W38" i="8"/>
  <c r="Q38" i="8"/>
  <c r="S245" i="8"/>
  <c r="AE176" i="8"/>
  <c r="AA241" i="8"/>
  <c r="AG241" i="8"/>
  <c r="G241" i="8"/>
  <c r="T241" i="8"/>
  <c r="K200" i="8"/>
  <c r="T222" i="8"/>
  <c r="Y222" i="8"/>
  <c r="Z222" i="8"/>
  <c r="R244" i="8"/>
  <c r="L63" i="8"/>
  <c r="F63" i="8"/>
  <c r="I121" i="8"/>
  <c r="J121" i="8"/>
  <c r="X121" i="8"/>
  <c r="N72" i="8"/>
  <c r="P72" i="8"/>
  <c r="AA61" i="8"/>
  <c r="H61" i="8"/>
  <c r="P84" i="8"/>
  <c r="AD239" i="8"/>
  <c r="G109" i="8"/>
  <c r="AI197" i="8"/>
  <c r="W248" i="8"/>
  <c r="F248" i="8"/>
  <c r="H248" i="8"/>
  <c r="P212" i="8"/>
  <c r="AI212" i="8"/>
  <c r="AF197" i="8"/>
  <c r="I241" i="8"/>
  <c r="AB63" i="8"/>
  <c r="Q84" i="8"/>
  <c r="N239" i="8"/>
  <c r="H109" i="8"/>
  <c r="F236" i="8"/>
  <c r="AA236" i="8"/>
  <c r="H236" i="8"/>
  <c r="W236" i="8"/>
  <c r="K114" i="8"/>
  <c r="L38" i="8"/>
  <c r="AC38" i="8"/>
  <c r="N38" i="8"/>
  <c r="G38" i="8"/>
  <c r="I176" i="8"/>
  <c r="H241" i="8"/>
  <c r="J241" i="8"/>
  <c r="Q241" i="8"/>
  <c r="AI200" i="8"/>
  <c r="J97" i="8"/>
  <c r="W222" i="8"/>
  <c r="S222" i="8"/>
  <c r="AG222" i="8"/>
  <c r="AF222" i="8"/>
  <c r="Z244" i="8"/>
  <c r="K63" i="8"/>
  <c r="G63" i="8"/>
  <c r="L121" i="8"/>
  <c r="K121" i="8"/>
  <c r="AC121" i="8"/>
  <c r="G121" i="8"/>
  <c r="AF129" i="8"/>
  <c r="S72" i="8"/>
  <c r="W72" i="8"/>
  <c r="U61" i="8"/>
  <c r="AG61" i="8"/>
  <c r="AG84" i="8"/>
  <c r="G84" i="8"/>
  <c r="Y239" i="8"/>
  <c r="N109" i="8"/>
  <c r="H197" i="8"/>
  <c r="T248" i="8"/>
  <c r="AE248" i="8"/>
  <c r="P248" i="8"/>
  <c r="AD212" i="8"/>
  <c r="AC212" i="8"/>
  <c r="J197" i="8"/>
  <c r="V241" i="8"/>
  <c r="Z241" i="8"/>
  <c r="AF241" i="8"/>
  <c r="AC241" i="8"/>
  <c r="X97" i="8"/>
  <c r="I63" i="8"/>
  <c r="I236" i="8"/>
  <c r="R236" i="8"/>
  <c r="AG236" i="8"/>
  <c r="L236" i="8"/>
  <c r="J114" i="8"/>
  <c r="AF38" i="8"/>
  <c r="AD38" i="8"/>
  <c r="X38" i="8"/>
  <c r="P38" i="8"/>
  <c r="AC245" i="8"/>
  <c r="I240" i="8"/>
  <c r="P176" i="8"/>
  <c r="AD241" i="8"/>
  <c r="AI241" i="8"/>
  <c r="N241" i="8"/>
  <c r="AD200" i="8"/>
  <c r="AE97" i="8"/>
  <c r="M222" i="8"/>
  <c r="AA222" i="8"/>
  <c r="F222" i="8"/>
  <c r="L222" i="8"/>
  <c r="AH63" i="8"/>
  <c r="N63" i="8"/>
  <c r="R121" i="8"/>
  <c r="AD121" i="8"/>
  <c r="N121" i="8"/>
  <c r="P121" i="8"/>
  <c r="R72" i="8"/>
  <c r="U72" i="8"/>
  <c r="G61" i="8"/>
  <c r="W61" i="8"/>
  <c r="I84" i="8"/>
  <c r="AC84" i="8"/>
  <c r="M239" i="8"/>
  <c r="AC109" i="8"/>
  <c r="V250" i="8"/>
  <c r="G248" i="8"/>
  <c r="AA248" i="8"/>
  <c r="K248" i="8"/>
  <c r="F197" i="8"/>
  <c r="AH212" i="8"/>
  <c r="W197" i="8"/>
  <c r="P241" i="8"/>
  <c r="F241" i="8"/>
  <c r="S84" i="8"/>
  <c r="Y236" i="8"/>
  <c r="Q236" i="8"/>
  <c r="AE236" i="8"/>
  <c r="I38" i="8"/>
  <c r="J38" i="8"/>
  <c r="AI38" i="8"/>
  <c r="L245" i="8"/>
  <c r="W241" i="8"/>
  <c r="AB241" i="8"/>
  <c r="Y241" i="8"/>
  <c r="N222" i="8"/>
  <c r="AI222" i="8"/>
  <c r="AB222" i="8"/>
  <c r="AG63" i="8"/>
  <c r="U121" i="8"/>
  <c r="M121" i="8"/>
  <c r="W121" i="8"/>
  <c r="AA72" i="8"/>
  <c r="F61" i="8"/>
  <c r="AE84" i="8"/>
  <c r="Y197" i="8"/>
  <c r="S197" i="8"/>
  <c r="Q197" i="8"/>
  <c r="H212" i="8"/>
  <c r="O197" i="8"/>
  <c r="Y94" i="8"/>
  <c r="H94" i="8"/>
  <c r="L94" i="8"/>
  <c r="I94" i="8"/>
  <c r="F94" i="8"/>
  <c r="S94" i="8"/>
  <c r="AB94" i="8"/>
  <c r="V94" i="8"/>
  <c r="AH94" i="8"/>
  <c r="G94" i="8"/>
  <c r="U94" i="8"/>
  <c r="N94" i="8"/>
  <c r="W94" i="8"/>
  <c r="AA94" i="8"/>
  <c r="AG94" i="8"/>
  <c r="J94" i="8"/>
  <c r="M94" i="8"/>
  <c r="AD94" i="8"/>
  <c r="Q94" i="8"/>
  <c r="AE94" i="8"/>
  <c r="O94" i="8"/>
  <c r="K94" i="8"/>
  <c r="T94" i="8"/>
  <c r="AF94" i="8"/>
  <c r="R94" i="8"/>
  <c r="AI94" i="8"/>
  <c r="P94" i="8"/>
  <c r="Z94" i="8"/>
  <c r="X94" i="8"/>
  <c r="AC94" i="8"/>
  <c r="M253" i="8"/>
  <c r="U253" i="8"/>
  <c r="V135" i="8"/>
  <c r="N135" i="8"/>
  <c r="Q135" i="8"/>
  <c r="O135" i="8"/>
  <c r="Z135" i="8"/>
  <c r="F135" i="8"/>
  <c r="AB135" i="8"/>
  <c r="T171" i="8"/>
  <c r="AH171" i="8"/>
  <c r="I171" i="8"/>
  <c r="M171" i="8"/>
  <c r="AI171" i="8"/>
  <c r="K171" i="8"/>
  <c r="G171" i="8"/>
  <c r="J171" i="8"/>
  <c r="Q171" i="8"/>
  <c r="U171" i="8"/>
  <c r="W171" i="8"/>
  <c r="H171" i="8"/>
  <c r="AC171" i="8"/>
  <c r="V171" i="8"/>
  <c r="O171" i="8"/>
  <c r="AB171" i="8"/>
  <c r="AG171" i="8"/>
  <c r="S171" i="8"/>
  <c r="AF171" i="8"/>
  <c r="AA171" i="8"/>
  <c r="X171" i="8"/>
  <c r="AE171" i="8"/>
  <c r="N171" i="8"/>
  <c r="R171" i="8"/>
  <c r="P171" i="8"/>
  <c r="Z171" i="8"/>
  <c r="F171" i="8"/>
  <c r="AD171" i="8"/>
  <c r="L171" i="8"/>
  <c r="Y171" i="8"/>
  <c r="AH186" i="8"/>
  <c r="AG186" i="8"/>
  <c r="I186" i="8"/>
  <c r="W186" i="8"/>
  <c r="X186" i="8"/>
  <c r="S186" i="8"/>
  <c r="AD186" i="8"/>
  <c r="AE186" i="8"/>
  <c r="M186" i="8"/>
  <c r="F186" i="8"/>
  <c r="Y186" i="8"/>
  <c r="T186" i="8"/>
  <c r="AI186" i="8"/>
  <c r="AF186" i="8"/>
  <c r="P186" i="8"/>
  <c r="G186" i="8"/>
  <c r="J128" i="8"/>
  <c r="O186" i="8"/>
  <c r="W256" i="8"/>
  <c r="Q256" i="8"/>
  <c r="O256" i="8"/>
  <c r="I256" i="8"/>
  <c r="H256" i="8"/>
  <c r="AI256" i="8"/>
  <c r="J256" i="8"/>
  <c r="K256" i="8"/>
  <c r="H189" i="8"/>
  <c r="AH189" i="8"/>
  <c r="AI189" i="8"/>
  <c r="AE189" i="8"/>
  <c r="AC106" i="8"/>
  <c r="Y106" i="8"/>
  <c r="M106" i="8"/>
  <c r="R106" i="8"/>
  <c r="AB106" i="8"/>
  <c r="H106" i="8"/>
  <c r="AA106" i="8"/>
  <c r="L106" i="8"/>
  <c r="W245" i="8"/>
  <c r="Q186" i="8"/>
  <c r="T256" i="8"/>
  <c r="J106" i="8"/>
  <c r="O86" i="8"/>
  <c r="AD86" i="8"/>
  <c r="K185" i="8"/>
  <c r="Y185" i="8"/>
  <c r="U185" i="8"/>
  <c r="M185" i="8"/>
  <c r="W185" i="8"/>
  <c r="AG185" i="8"/>
  <c r="H185" i="8"/>
  <c r="V185" i="8"/>
  <c r="N185" i="8"/>
  <c r="P185" i="8"/>
  <c r="AC185" i="8"/>
  <c r="Q185" i="8"/>
  <c r="O185" i="8"/>
  <c r="L185" i="8"/>
  <c r="AD144" i="8"/>
  <c r="G144" i="8"/>
  <c r="AC144" i="8"/>
  <c r="R144" i="8"/>
  <c r="V144" i="8"/>
  <c r="H144" i="8"/>
  <c r="AE144" i="8"/>
  <c r="K144" i="8"/>
  <c r="T176" i="8"/>
  <c r="M176" i="8"/>
  <c r="Q176" i="8"/>
  <c r="AC176" i="8"/>
  <c r="J176" i="8"/>
  <c r="AH176" i="8"/>
  <c r="S176" i="8"/>
  <c r="F176" i="8"/>
  <c r="AI176" i="8"/>
  <c r="G176" i="8"/>
  <c r="V176" i="8"/>
  <c r="L176" i="8"/>
  <c r="AF176" i="8"/>
  <c r="AG176" i="8"/>
  <c r="AD176" i="8"/>
  <c r="W176" i="8"/>
  <c r="L200" i="8"/>
  <c r="G200" i="8"/>
  <c r="Y200" i="8"/>
  <c r="P200" i="8"/>
  <c r="AH200" i="8"/>
  <c r="S200" i="8"/>
  <c r="I200" i="8"/>
  <c r="V200" i="8"/>
  <c r="U200" i="8"/>
  <c r="AG200" i="8"/>
  <c r="AE200" i="8"/>
  <c r="Z200" i="8"/>
  <c r="AB200" i="8"/>
  <c r="AC200" i="8"/>
  <c r="H200" i="8"/>
  <c r="W200" i="8"/>
  <c r="AD250" i="8"/>
  <c r="X250" i="8"/>
  <c r="Z250" i="8"/>
  <c r="U250" i="8"/>
  <c r="AH250" i="8"/>
  <c r="AE250" i="8"/>
  <c r="K250" i="8"/>
  <c r="Q250" i="8"/>
  <c r="AF224" i="8"/>
  <c r="AI224" i="8"/>
  <c r="Z173" i="8"/>
  <c r="V173" i="8"/>
  <c r="M173" i="8"/>
  <c r="K173" i="8"/>
  <c r="V245" i="8"/>
  <c r="H176" i="8"/>
  <c r="AB176" i="8"/>
  <c r="N200" i="8"/>
  <c r="Z102" i="8"/>
  <c r="K102" i="8"/>
  <c r="Z186" i="8"/>
  <c r="J186" i="8"/>
  <c r="AF144" i="8"/>
  <c r="AH173" i="8"/>
  <c r="X224" i="8"/>
  <c r="S185" i="8"/>
  <c r="I185" i="8"/>
  <c r="K106" i="8"/>
  <c r="AI86" i="8"/>
  <c r="M250" i="8"/>
  <c r="Z74" i="8"/>
  <c r="AI74" i="8"/>
  <c r="J74" i="8"/>
  <c r="AE74" i="8"/>
  <c r="R74" i="8"/>
  <c r="AA74" i="8"/>
  <c r="AB74" i="8"/>
  <c r="V74" i="8"/>
  <c r="AF75" i="8"/>
  <c r="AH75" i="8"/>
  <c r="S75" i="8"/>
  <c r="M75" i="8"/>
  <c r="K75" i="8"/>
  <c r="AA75" i="8"/>
  <c r="O75" i="8"/>
  <c r="T75" i="8"/>
  <c r="J159" i="8"/>
  <c r="AA159" i="8"/>
  <c r="Q228" i="8"/>
  <c r="V228" i="8"/>
  <c r="J228" i="8"/>
  <c r="AB228" i="8"/>
  <c r="P228" i="8"/>
  <c r="AD228" i="8"/>
  <c r="T228" i="8"/>
  <c r="AE228" i="8"/>
  <c r="M228" i="8"/>
  <c r="AC228" i="8"/>
  <c r="Z228" i="8"/>
  <c r="F228" i="8"/>
  <c r="AA228" i="8"/>
  <c r="AF228" i="8"/>
  <c r="P39" i="8"/>
  <c r="V39" i="8"/>
  <c r="S39" i="8"/>
  <c r="AD39" i="8"/>
  <c r="AG39" i="8"/>
  <c r="U39" i="8"/>
  <c r="AC39" i="8"/>
  <c r="O39" i="8"/>
  <c r="R39" i="8"/>
  <c r="M39" i="8"/>
  <c r="X39" i="8"/>
  <c r="Z39" i="8"/>
  <c r="I39" i="8"/>
  <c r="L39" i="8"/>
  <c r="W160" i="8"/>
  <c r="U160" i="8"/>
  <c r="X160" i="8"/>
  <c r="T160" i="8"/>
  <c r="Z114" i="8"/>
  <c r="I114" i="8"/>
  <c r="AC114" i="8"/>
  <c r="O114" i="8"/>
  <c r="P114" i="8"/>
  <c r="Y114" i="8"/>
  <c r="G114" i="8"/>
  <c r="N114" i="8"/>
  <c r="AB86" i="8"/>
  <c r="AF86" i="8"/>
  <c r="T86" i="8"/>
  <c r="AH86" i="8"/>
  <c r="X86" i="8"/>
  <c r="AC86" i="8"/>
  <c r="R86" i="8"/>
  <c r="AE86" i="8"/>
  <c r="H86" i="8"/>
  <c r="Y86" i="8"/>
  <c r="AA86" i="8"/>
  <c r="K86" i="8"/>
  <c r="V86" i="8"/>
  <c r="M86" i="8"/>
  <c r="L86" i="8"/>
  <c r="W86" i="8"/>
  <c r="G86" i="8"/>
  <c r="Y245" i="8"/>
  <c r="K245" i="8"/>
  <c r="O245" i="8"/>
  <c r="H245" i="8"/>
  <c r="AF245" i="8"/>
  <c r="X245" i="8"/>
  <c r="AB245" i="8"/>
  <c r="AH245" i="8"/>
  <c r="N245" i="8"/>
  <c r="AI245" i="8"/>
  <c r="AA245" i="8"/>
  <c r="R245" i="8"/>
  <c r="AD245" i="8"/>
  <c r="AE245" i="8"/>
  <c r="T245" i="8"/>
  <c r="J245" i="8"/>
  <c r="U186" i="8"/>
  <c r="L155" i="8"/>
  <c r="M245" i="8"/>
  <c r="Y176" i="8"/>
  <c r="AF200" i="8"/>
  <c r="Q102" i="8"/>
  <c r="AC186" i="8"/>
  <c r="V186" i="8"/>
  <c r="AI144" i="8"/>
  <c r="J173" i="8"/>
  <c r="AB185" i="8"/>
  <c r="J185" i="8"/>
  <c r="AH256" i="8"/>
  <c r="I106" i="8"/>
  <c r="Z86" i="8"/>
  <c r="F86" i="8"/>
  <c r="P250" i="8"/>
  <c r="L33" i="8"/>
  <c r="S33" i="8"/>
  <c r="U213" i="8"/>
  <c r="P213" i="8"/>
  <c r="AH213" i="8"/>
  <c r="AC213" i="8"/>
  <c r="I213" i="8"/>
  <c r="O213" i="8"/>
  <c r="Z213" i="8"/>
  <c r="T213" i="8"/>
  <c r="K213" i="8"/>
  <c r="J213" i="8"/>
  <c r="AE213" i="8"/>
  <c r="L213" i="8"/>
  <c r="AA213" i="8"/>
  <c r="AF213" i="8"/>
  <c r="Q213" i="8"/>
  <c r="O202" i="8"/>
  <c r="Y202" i="8"/>
  <c r="U202" i="8"/>
  <c r="AI202" i="8"/>
  <c r="AF202" i="8"/>
  <c r="J202" i="8"/>
  <c r="AD202" i="8"/>
  <c r="Q202" i="8"/>
  <c r="AE151" i="8"/>
  <c r="Z151" i="8"/>
  <c r="Q151" i="8"/>
  <c r="H151" i="8"/>
  <c r="X227" i="8"/>
  <c r="AC227" i="8"/>
  <c r="G227" i="8"/>
  <c r="AF227" i="8"/>
  <c r="K227" i="8"/>
  <c r="Q227" i="8"/>
  <c r="AD227" i="8"/>
  <c r="AE227" i="8"/>
  <c r="AI227" i="8"/>
  <c r="F227" i="8"/>
  <c r="Z227" i="8"/>
  <c r="V227" i="8"/>
  <c r="W227" i="8"/>
  <c r="N227" i="8"/>
  <c r="Y227" i="8"/>
  <c r="T216" i="8"/>
  <c r="Z216" i="8"/>
  <c r="Y216" i="8"/>
  <c r="I216" i="8"/>
  <c r="AA136" i="8"/>
  <c r="AB136" i="8"/>
  <c r="AD136" i="8"/>
  <c r="L136" i="8"/>
  <c r="N136" i="8"/>
  <c r="Y136" i="8"/>
  <c r="P136" i="8"/>
  <c r="U136" i="8"/>
  <c r="AA128" i="8"/>
  <c r="N128" i="8"/>
  <c r="AB128" i="8"/>
  <c r="F128" i="8"/>
  <c r="AI128" i="8"/>
  <c r="R128" i="8"/>
  <c r="T128" i="8"/>
  <c r="L186" i="8"/>
  <c r="I86" i="8"/>
  <c r="N86" i="8"/>
  <c r="AG245" i="8"/>
  <c r="O102" i="8"/>
  <c r="L128" i="8"/>
  <c r="I245" i="8"/>
  <c r="R176" i="8"/>
  <c r="R200" i="8"/>
  <c r="O200" i="8"/>
  <c r="V102" i="8"/>
  <c r="K186" i="8"/>
  <c r="AB186" i="8"/>
  <c r="Y144" i="8"/>
  <c r="S173" i="8"/>
  <c r="AF185" i="8"/>
  <c r="AE185" i="8"/>
  <c r="S256" i="8"/>
  <c r="P106" i="8"/>
  <c r="P86" i="8"/>
  <c r="AC250" i="8"/>
  <c r="AD221" i="8"/>
  <c r="G221" i="8"/>
  <c r="AH115" i="8"/>
  <c r="J115" i="8"/>
  <c r="AG115" i="8"/>
  <c r="I115" i="8"/>
  <c r="R115" i="8"/>
  <c r="H115" i="8"/>
  <c r="M115" i="8"/>
  <c r="AB115" i="8"/>
  <c r="F115" i="8"/>
  <c r="X115" i="8"/>
  <c r="U115" i="8"/>
  <c r="AF115" i="8"/>
  <c r="AA115" i="8"/>
  <c r="L115" i="8"/>
  <c r="W133" i="8"/>
  <c r="AH133" i="8"/>
  <c r="H133" i="8"/>
  <c r="N133" i="8"/>
  <c r="X133" i="8"/>
  <c r="AD133" i="8"/>
  <c r="AC133" i="8"/>
  <c r="O133" i="8"/>
  <c r="Z133" i="8"/>
  <c r="Y129" i="8"/>
  <c r="U129" i="8"/>
  <c r="K129" i="8"/>
  <c r="X129" i="8"/>
  <c r="Q129" i="8"/>
  <c r="R186" i="8"/>
  <c r="S86" i="8"/>
  <c r="M129" i="8"/>
  <c r="H186" i="8"/>
  <c r="AG102" i="8"/>
  <c r="AE102" i="8"/>
  <c r="W102" i="8"/>
  <c r="AA102" i="8"/>
  <c r="T102" i="8"/>
  <c r="G102" i="8"/>
  <c r="AF102" i="8"/>
  <c r="AI102" i="8"/>
  <c r="H102" i="8"/>
  <c r="L102" i="8"/>
  <c r="I102" i="8"/>
  <c r="X102" i="8"/>
  <c r="AB102" i="8"/>
  <c r="AC102" i="8"/>
  <c r="AD102" i="8"/>
  <c r="AE205" i="8"/>
  <c r="J205" i="8"/>
  <c r="L205" i="8"/>
  <c r="AC205" i="8"/>
  <c r="I205" i="8"/>
  <c r="AB205" i="8"/>
  <c r="O205" i="8"/>
  <c r="AH205" i="8"/>
  <c r="AD205" i="8"/>
  <c r="AG205" i="8"/>
  <c r="AH102" i="8"/>
  <c r="AG128" i="8"/>
  <c r="U245" i="8"/>
  <c r="P245" i="8"/>
  <c r="G240" i="8"/>
  <c r="AA176" i="8"/>
  <c r="Z176" i="8"/>
  <c r="T200" i="8"/>
  <c r="F200" i="8"/>
  <c r="F102" i="8"/>
  <c r="Y102" i="8"/>
  <c r="N186" i="8"/>
  <c r="I144" i="8"/>
  <c r="AB173" i="8"/>
  <c r="T185" i="8"/>
  <c r="AD185" i="8"/>
  <c r="AB256" i="8"/>
  <c r="U106" i="8"/>
  <c r="Q86" i="8"/>
  <c r="V129" i="8"/>
  <c r="G250" i="8"/>
  <c r="M205" i="8"/>
  <c r="Q189" i="8"/>
  <c r="T205" i="8"/>
  <c r="AB235" i="8"/>
  <c r="AE235" i="8"/>
  <c r="AF97" i="8"/>
  <c r="AC97" i="8"/>
  <c r="AB97" i="8"/>
  <c r="Z97" i="8"/>
  <c r="W97" i="8"/>
  <c r="M97" i="8"/>
  <c r="AA97" i="8"/>
  <c r="S97" i="8"/>
  <c r="AI97" i="8"/>
  <c r="AB240" i="8"/>
  <c r="AI155" i="8"/>
  <c r="AA155" i="8"/>
  <c r="T155" i="8"/>
  <c r="AD155" i="8"/>
  <c r="AB155" i="8"/>
  <c r="U155" i="8"/>
  <c r="S155" i="8"/>
  <c r="AH155" i="8"/>
  <c r="K155" i="8"/>
  <c r="W155" i="8"/>
  <c r="F155" i="8"/>
  <c r="Q155" i="8"/>
  <c r="X155" i="8"/>
  <c r="AE155" i="8"/>
  <c r="Y155" i="8"/>
  <c r="O155" i="8"/>
  <c r="AC155" i="8"/>
  <c r="J155" i="8"/>
  <c r="N224" i="8"/>
  <c r="AI44" i="8"/>
  <c r="U44" i="8"/>
  <c r="P44" i="8"/>
  <c r="J44" i="8"/>
  <c r="Q44" i="8"/>
  <c r="Y35" i="8"/>
  <c r="AF35" i="8"/>
  <c r="N35" i="8"/>
  <c r="I35" i="8"/>
  <c r="J235" i="8"/>
  <c r="G235" i="8"/>
  <c r="K235" i="8"/>
  <c r="M235" i="8"/>
  <c r="Z235" i="8"/>
  <c r="AG235" i="8"/>
  <c r="Y235" i="8"/>
  <c r="V235" i="8"/>
  <c r="O235" i="8"/>
  <c r="R235" i="8"/>
  <c r="N235" i="8"/>
  <c r="L235" i="8"/>
  <c r="W235" i="8"/>
  <c r="AC235" i="8"/>
  <c r="AA235" i="8"/>
  <c r="P235" i="8"/>
  <c r="AI235" i="8"/>
  <c r="AF235" i="8"/>
  <c r="X235" i="8"/>
  <c r="U235" i="8"/>
  <c r="I235" i="8"/>
  <c r="AD235" i="8"/>
  <c r="H235" i="8"/>
  <c r="Q235" i="8"/>
  <c r="W253" i="8"/>
  <c r="Y253" i="8"/>
  <c r="R253" i="8"/>
  <c r="F253" i="8"/>
  <c r="X253" i="8"/>
  <c r="Z253" i="8"/>
  <c r="AC253" i="8"/>
  <c r="S253" i="8"/>
  <c r="I253" i="8"/>
  <c r="T253" i="8"/>
  <c r="V253" i="8"/>
  <c r="Q253" i="8"/>
  <c r="O253" i="8"/>
  <c r="L253" i="8"/>
  <c r="AG253" i="8"/>
  <c r="AF253" i="8"/>
  <c r="H253" i="8"/>
  <c r="K253" i="8"/>
  <c r="P253" i="8"/>
  <c r="AE253" i="8"/>
  <c r="G253" i="8"/>
  <c r="J253" i="8"/>
  <c r="AI253" i="8"/>
  <c r="AH253" i="8"/>
  <c r="AD253" i="8"/>
  <c r="AB253" i="8"/>
  <c r="K221" i="8"/>
  <c r="AI221" i="8"/>
  <c r="AB221" i="8"/>
  <c r="O221" i="8"/>
  <c r="AF221" i="8"/>
  <c r="P221" i="8"/>
  <c r="F221" i="8"/>
  <c r="T221" i="8"/>
  <c r="I221" i="8"/>
  <c r="X221" i="8"/>
  <c r="N221" i="8"/>
  <c r="AE221" i="8"/>
  <c r="H221" i="8"/>
  <c r="W221" i="8"/>
  <c r="Z221" i="8"/>
  <c r="Y221" i="8"/>
  <c r="L221" i="8"/>
  <c r="U221" i="8"/>
  <c r="AH221" i="8"/>
  <c r="M221" i="8"/>
  <c r="V221" i="8"/>
  <c r="S221" i="8"/>
  <c r="AG221" i="8"/>
  <c r="J221" i="8"/>
  <c r="Q221" i="8"/>
  <c r="R221" i="8"/>
  <c r="I78" i="8"/>
  <c r="AB78" i="8"/>
  <c r="T78" i="8"/>
  <c r="W78" i="8"/>
  <c r="N78" i="8"/>
  <c r="X78" i="8"/>
  <c r="AD78" i="8"/>
  <c r="O78" i="8"/>
  <c r="R78" i="8"/>
  <c r="Y78" i="8"/>
  <c r="V78" i="8"/>
  <c r="G78" i="8"/>
  <c r="H78" i="8"/>
  <c r="K78" i="8"/>
  <c r="AI78" i="8"/>
  <c r="F78" i="8"/>
  <c r="S78" i="8"/>
  <c r="P78" i="8"/>
  <c r="U78" i="8"/>
  <c r="AF78" i="8"/>
  <c r="AG78" i="8"/>
  <c r="J78" i="8"/>
  <c r="AE78" i="8"/>
  <c r="Q78" i="8"/>
  <c r="Z78" i="8"/>
  <c r="AC78" i="8"/>
  <c r="M78" i="8"/>
  <c r="AA78" i="8"/>
  <c r="V151" i="8"/>
  <c r="S151" i="8"/>
  <c r="Y151" i="8"/>
  <c r="M151" i="8"/>
  <c r="R151" i="8"/>
  <c r="J151" i="8"/>
  <c r="AB151" i="8"/>
  <c r="AD151" i="8"/>
  <c r="AI151" i="8"/>
  <c r="F151" i="8"/>
  <c r="AG151" i="8"/>
  <c r="K151" i="8"/>
  <c r="AA151" i="8"/>
  <c r="O151" i="8"/>
  <c r="G159" i="8"/>
  <c r="V159" i="8"/>
  <c r="U159" i="8"/>
  <c r="F159" i="8"/>
  <c r="Z159" i="8"/>
  <c r="K159" i="8"/>
  <c r="R159" i="8"/>
  <c r="I159" i="8"/>
  <c r="AB159" i="8"/>
  <c r="P159" i="8"/>
  <c r="AD159" i="8"/>
  <c r="M159" i="8"/>
  <c r="AC159" i="8"/>
  <c r="H159" i="8"/>
  <c r="S159" i="8"/>
  <c r="AI159" i="8"/>
  <c r="X159" i="8"/>
  <c r="AG159" i="8"/>
  <c r="J135" i="8"/>
  <c r="H135" i="8"/>
  <c r="Y135" i="8"/>
  <c r="AC135" i="8"/>
  <c r="U135" i="8"/>
  <c r="T135" i="8"/>
  <c r="AF135" i="8"/>
  <c r="AE135" i="8"/>
  <c r="L135" i="8"/>
  <c r="S135" i="8"/>
  <c r="X135" i="8"/>
  <c r="M135" i="8"/>
  <c r="AA135" i="8"/>
  <c r="W135" i="8"/>
  <c r="G135" i="8"/>
  <c r="Y160" i="8"/>
  <c r="H160" i="8"/>
  <c r="AD160" i="8"/>
  <c r="L160" i="8"/>
  <c r="O160" i="8"/>
  <c r="N160" i="8"/>
  <c r="AH160" i="8"/>
  <c r="J160" i="8"/>
  <c r="M160" i="8"/>
  <c r="AI160" i="8"/>
  <c r="I160" i="8"/>
  <c r="AE160" i="8"/>
  <c r="V160" i="8"/>
  <c r="P160" i="8"/>
  <c r="P135" i="8"/>
  <c r="R135" i="8"/>
  <c r="AH167" i="8"/>
  <c r="X167" i="8"/>
  <c r="F160" i="8"/>
  <c r="AC160" i="8"/>
  <c r="AB35" i="8"/>
  <c r="X151" i="8"/>
  <c r="U151" i="8"/>
  <c r="L62" i="8"/>
  <c r="M155" i="8"/>
  <c r="W159" i="8"/>
  <c r="AF44" i="8"/>
  <c r="T235" i="8"/>
  <c r="AA221" i="8"/>
  <c r="AA253" i="8"/>
  <c r="L78" i="8"/>
  <c r="AE69" i="8"/>
  <c r="W69" i="8"/>
  <c r="M46" i="8"/>
  <c r="AF46" i="8"/>
  <c r="F46" i="8"/>
  <c r="Y46" i="8"/>
  <c r="W46" i="8"/>
  <c r="S128" i="8"/>
  <c r="AH128" i="8"/>
  <c r="W128" i="8"/>
  <c r="O128" i="8"/>
  <c r="U128" i="8"/>
  <c r="K128" i="8"/>
  <c r="AE128" i="8"/>
  <c r="M128" i="8"/>
  <c r="G128" i="8"/>
  <c r="P128" i="8"/>
  <c r="I128" i="8"/>
  <c r="AC128" i="8"/>
  <c r="AD128" i="8"/>
  <c r="Z128" i="8"/>
  <c r="Y128" i="8"/>
  <c r="X128" i="8"/>
  <c r="V128" i="8"/>
  <c r="AF128" i="8"/>
  <c r="R240" i="8"/>
  <c r="Z240" i="8"/>
  <c r="O240" i="8"/>
  <c r="AG240" i="8"/>
  <c r="J240" i="8"/>
  <c r="Q240" i="8"/>
  <c r="K240" i="8"/>
  <c r="X240" i="8"/>
  <c r="AC240" i="8"/>
  <c r="Y240" i="8"/>
  <c r="AI240" i="8"/>
  <c r="AE240" i="8"/>
  <c r="M240" i="8"/>
  <c r="V240" i="8"/>
  <c r="S240" i="8"/>
  <c r="AD240" i="8"/>
  <c r="T240" i="8"/>
  <c r="F240" i="8"/>
  <c r="AB167" i="8"/>
  <c r="N240" i="8"/>
  <c r="G167" i="8"/>
  <c r="K135" i="8"/>
  <c r="N167" i="8"/>
  <c r="Z160" i="8"/>
  <c r="AH151" i="8"/>
  <c r="N151" i="8"/>
  <c r="AC62" i="8"/>
  <c r="AF155" i="8"/>
  <c r="G155" i="8"/>
  <c r="AA240" i="8"/>
  <c r="O159" i="8"/>
  <c r="F235" i="8"/>
  <c r="AD167" i="8"/>
  <c r="F167" i="8"/>
  <c r="R167" i="8"/>
  <c r="H167" i="8"/>
  <c r="T167" i="8"/>
  <c r="S167" i="8"/>
  <c r="L167" i="8"/>
  <c r="V167" i="8"/>
  <c r="P167" i="8"/>
  <c r="I167" i="8"/>
  <c r="J167" i="8"/>
  <c r="W167" i="8"/>
  <c r="O167" i="8"/>
  <c r="AC167" i="8"/>
  <c r="AE167" i="8"/>
  <c r="U167" i="8"/>
  <c r="N155" i="8"/>
  <c r="AC221" i="8"/>
  <c r="AD135" i="8"/>
  <c r="R160" i="8"/>
  <c r="I135" i="8"/>
  <c r="AH135" i="8"/>
  <c r="M167" i="8"/>
  <c r="K167" i="8"/>
  <c r="G160" i="8"/>
  <c r="Q160" i="8"/>
  <c r="I151" i="8"/>
  <c r="W151" i="8"/>
  <c r="H155" i="8"/>
  <c r="V155" i="8"/>
  <c r="AF240" i="8"/>
  <c r="H240" i="8"/>
  <c r="L159" i="8"/>
  <c r="Y159" i="8"/>
  <c r="S235" i="8"/>
  <c r="J244" i="8"/>
  <c r="O244" i="8"/>
  <c r="P244" i="8"/>
  <c r="F244" i="8"/>
  <c r="AD244" i="8"/>
  <c r="M244" i="8"/>
  <c r="AI244" i="8"/>
  <c r="I244" i="8"/>
  <c r="U244" i="8"/>
  <c r="W244" i="8"/>
  <c r="Y244" i="8"/>
  <c r="G244" i="8"/>
  <c r="T244" i="8"/>
  <c r="AG244" i="8"/>
  <c r="AA244" i="8"/>
  <c r="AH244" i="8"/>
  <c r="AF244" i="8"/>
  <c r="K244" i="8"/>
  <c r="AC244" i="8"/>
  <c r="X244" i="8"/>
  <c r="L244" i="8"/>
  <c r="AB244" i="8"/>
  <c r="S244" i="8"/>
  <c r="N244" i="8"/>
  <c r="AE244" i="8"/>
  <c r="Q244" i="8"/>
  <c r="AH240" i="8"/>
  <c r="U224" i="8"/>
  <c r="H224" i="8"/>
  <c r="L224" i="8"/>
  <c r="Q224" i="8"/>
  <c r="Z224" i="8"/>
  <c r="AE224" i="8"/>
  <c r="AB224" i="8"/>
  <c r="AH224" i="8"/>
  <c r="V224" i="8"/>
  <c r="K224" i="8"/>
  <c r="R224" i="8"/>
  <c r="AC224" i="8"/>
  <c r="AD224" i="8"/>
  <c r="S224" i="8"/>
  <c r="F224" i="8"/>
  <c r="G224" i="8"/>
  <c r="Y224" i="8"/>
  <c r="O224" i="8"/>
  <c r="T224" i="8"/>
  <c r="J224" i="8"/>
  <c r="W224" i="8"/>
  <c r="P224" i="8"/>
  <c r="M224" i="8"/>
  <c r="AA224" i="8"/>
  <c r="I224" i="8"/>
  <c r="AG224" i="8"/>
  <c r="AG155" i="8"/>
  <c r="AA167" i="8"/>
  <c r="P155" i="8"/>
  <c r="L240" i="8"/>
  <c r="N253" i="8"/>
  <c r="AG135" i="8"/>
  <c r="AI135" i="8"/>
  <c r="AF167" i="8"/>
  <c r="AG167" i="8"/>
  <c r="S160" i="8"/>
  <c r="AB160" i="8"/>
  <c r="P151" i="8"/>
  <c r="AF151" i="8"/>
  <c r="Z155" i="8"/>
  <c r="I155" i="8"/>
  <c r="P240" i="8"/>
  <c r="U240" i="8"/>
  <c r="T159" i="8"/>
  <c r="Q159" i="8"/>
  <c r="AH235" i="8"/>
  <c r="N216" i="8"/>
  <c r="F216" i="8"/>
  <c r="U216" i="8"/>
  <c r="AI216" i="8"/>
  <c r="V216" i="8"/>
  <c r="AH216" i="8"/>
  <c r="P216" i="8"/>
  <c r="L216" i="8"/>
  <c r="H216" i="8"/>
  <c r="R216" i="8"/>
  <c r="K216" i="8"/>
  <c r="O216" i="8"/>
  <c r="J216" i="8"/>
  <c r="AG216" i="8"/>
  <c r="G216" i="8"/>
  <c r="AC173" i="8"/>
  <c r="N173" i="8"/>
  <c r="G173" i="8"/>
  <c r="L173" i="8"/>
  <c r="R173" i="8"/>
  <c r="X173" i="8"/>
  <c r="AI173" i="8"/>
  <c r="I173" i="8"/>
  <c r="F173" i="8"/>
  <c r="Y173" i="8"/>
  <c r="AA173" i="8"/>
  <c r="Q173" i="8"/>
  <c r="U173" i="8"/>
  <c r="AE173" i="8"/>
  <c r="AD179" i="8"/>
  <c r="Q179" i="8"/>
  <c r="AB179" i="8"/>
  <c r="X179" i="8"/>
  <c r="M114" i="8"/>
  <c r="L114" i="8"/>
  <c r="V114" i="8"/>
  <c r="AE114" i="8"/>
  <c r="U76" i="8"/>
  <c r="J76" i="8"/>
  <c r="X76" i="8"/>
  <c r="F249" i="8"/>
  <c r="V249" i="8"/>
  <c r="Z249" i="8"/>
  <c r="AB249" i="8"/>
  <c r="N120" i="8"/>
  <c r="Y120" i="8"/>
  <c r="G120" i="8"/>
  <c r="AD120" i="8"/>
  <c r="V136" i="8"/>
  <c r="AE136" i="8"/>
  <c r="J136" i="8"/>
  <c r="AG97" i="8"/>
  <c r="N97" i="8"/>
  <c r="V97" i="8"/>
  <c r="AH97" i="8"/>
  <c r="AF173" i="8"/>
  <c r="AD173" i="8"/>
  <c r="S216" i="8"/>
  <c r="AC216" i="8"/>
  <c r="T129" i="8"/>
  <c r="N129" i="8"/>
  <c r="AH66" i="8"/>
  <c r="AC66" i="8"/>
  <c r="AC65" i="8"/>
  <c r="L65" i="8"/>
  <c r="AF65" i="8"/>
  <c r="W65" i="8"/>
  <c r="Y65" i="8"/>
  <c r="R68" i="8"/>
  <c r="Q68" i="8"/>
  <c r="I68" i="8"/>
  <c r="Y68" i="8"/>
  <c r="F68" i="8"/>
  <c r="L68" i="8"/>
  <c r="AB68" i="8"/>
  <c r="AF68" i="8"/>
  <c r="AG41" i="8"/>
  <c r="Z41" i="8"/>
  <c r="G41" i="8"/>
  <c r="X41" i="8"/>
  <c r="AC41" i="8"/>
  <c r="O41" i="8"/>
  <c r="N41" i="8"/>
  <c r="AA41" i="8"/>
  <c r="V41" i="8"/>
  <c r="H41" i="8"/>
  <c r="AE41" i="8"/>
  <c r="U41" i="8"/>
  <c r="R41" i="8"/>
  <c r="M41" i="8"/>
  <c r="P63" i="8"/>
  <c r="AE63" i="8"/>
  <c r="T63" i="8"/>
  <c r="S63" i="8"/>
  <c r="AC63" i="8"/>
  <c r="AD63" i="8"/>
  <c r="Y63" i="8"/>
  <c r="M63" i="8"/>
  <c r="H63" i="8"/>
  <c r="Z63" i="8"/>
  <c r="V63" i="8"/>
  <c r="W63" i="8"/>
  <c r="J63" i="8"/>
  <c r="AI63" i="8"/>
  <c r="AF122" i="8"/>
  <c r="G122" i="8"/>
  <c r="S122" i="8"/>
  <c r="V122" i="8"/>
  <c r="N122" i="8"/>
  <c r="Q122" i="8"/>
  <c r="K122" i="8"/>
  <c r="AI122" i="8"/>
  <c r="Z122" i="8"/>
  <c r="P122" i="8"/>
  <c r="M122" i="8"/>
  <c r="J122" i="8"/>
  <c r="W122" i="8"/>
  <c r="I122" i="8"/>
  <c r="AE122" i="8"/>
  <c r="L230" i="8"/>
  <c r="AF230" i="8"/>
  <c r="R230" i="8"/>
  <c r="M230" i="8"/>
  <c r="G230" i="8"/>
  <c r="S230" i="8"/>
  <c r="H230" i="8"/>
  <c r="Y230" i="8"/>
  <c r="AF101" i="8"/>
  <c r="X101" i="8"/>
  <c r="F101" i="8"/>
  <c r="AB101" i="8"/>
  <c r="O101" i="8"/>
  <c r="V101" i="8"/>
  <c r="AC101" i="8"/>
  <c r="AI101" i="8"/>
  <c r="N101" i="8"/>
  <c r="W101" i="8"/>
  <c r="M101" i="8"/>
  <c r="Z101" i="8"/>
  <c r="Q101" i="8"/>
  <c r="L101" i="8"/>
  <c r="R101" i="8"/>
  <c r="T101" i="8"/>
  <c r="J101" i="8"/>
  <c r="I101" i="8"/>
  <c r="AA101" i="8"/>
  <c r="G101" i="8"/>
  <c r="AD101" i="8"/>
  <c r="AH101" i="8"/>
  <c r="K101" i="8"/>
  <c r="AE101" i="8"/>
  <c r="H101" i="8"/>
  <c r="S101" i="8"/>
  <c r="AB156" i="8"/>
  <c r="Y156" i="8"/>
  <c r="M156" i="8"/>
  <c r="AC156" i="8"/>
  <c r="F156" i="8"/>
  <c r="H156" i="8"/>
  <c r="AI156" i="8"/>
  <c r="AH156" i="8"/>
  <c r="AE156" i="8"/>
  <c r="T156" i="8"/>
  <c r="AD156" i="8"/>
  <c r="J156" i="8"/>
  <c r="Z156" i="8"/>
  <c r="Q156" i="8"/>
  <c r="G156" i="8"/>
  <c r="V156" i="8"/>
  <c r="R156" i="8"/>
  <c r="AG156" i="8"/>
  <c r="L156" i="8"/>
  <c r="AA156" i="8"/>
  <c r="O156" i="8"/>
  <c r="AF156" i="8"/>
  <c r="Z179" i="8"/>
  <c r="H179" i="8"/>
  <c r="M179" i="8"/>
  <c r="AA114" i="8"/>
  <c r="H114" i="8"/>
  <c r="R114" i="8"/>
  <c r="M76" i="8"/>
  <c r="Q76" i="8"/>
  <c r="AH76" i="8"/>
  <c r="G76" i="8"/>
  <c r="I249" i="8"/>
  <c r="U249" i="8"/>
  <c r="AF249" i="8"/>
  <c r="AA249" i="8"/>
  <c r="T120" i="8"/>
  <c r="Z120" i="8"/>
  <c r="AA120" i="8"/>
  <c r="X136" i="8"/>
  <c r="O136" i="8"/>
  <c r="T136" i="8"/>
  <c r="R136" i="8"/>
  <c r="R97" i="8"/>
  <c r="O97" i="8"/>
  <c r="K97" i="8"/>
  <c r="T97" i="8"/>
  <c r="T173" i="8"/>
  <c r="W173" i="8"/>
  <c r="AD216" i="8"/>
  <c r="AB216" i="8"/>
  <c r="AA129" i="8"/>
  <c r="AH129" i="8"/>
  <c r="P156" i="8"/>
  <c r="N156" i="8"/>
  <c r="X156" i="8"/>
  <c r="T239" i="8"/>
  <c r="AE239" i="8"/>
  <c r="H239" i="8"/>
  <c r="L239" i="8"/>
  <c r="AF239" i="8"/>
  <c r="AH239" i="8"/>
  <c r="AB239" i="8"/>
  <c r="K239" i="8"/>
  <c r="AG239" i="8"/>
  <c r="Q239" i="8"/>
  <c r="AI239" i="8"/>
  <c r="I239" i="8"/>
  <c r="V239" i="8"/>
  <c r="J239" i="8"/>
  <c r="W239" i="8"/>
  <c r="R239" i="8"/>
  <c r="S239" i="8"/>
  <c r="F239" i="8"/>
  <c r="U239" i="8"/>
  <c r="X239" i="8"/>
  <c r="O239" i="8"/>
  <c r="G239" i="8"/>
  <c r="AA239" i="8"/>
  <c r="F109" i="8"/>
  <c r="Y109" i="8"/>
  <c r="AI109" i="8"/>
  <c r="S109" i="8"/>
  <c r="AF109" i="8"/>
  <c r="V109" i="8"/>
  <c r="O109" i="8"/>
  <c r="AA109" i="8"/>
  <c r="Q109" i="8"/>
  <c r="M109" i="8"/>
  <c r="W109" i="8"/>
  <c r="T109" i="8"/>
  <c r="P109" i="8"/>
  <c r="I109" i="8"/>
  <c r="L109" i="8"/>
  <c r="AD109" i="8"/>
  <c r="Z109" i="8"/>
  <c r="X109" i="8"/>
  <c r="AE109" i="8"/>
  <c r="J109" i="8"/>
  <c r="AH109" i="8"/>
  <c r="U109" i="8"/>
  <c r="F179" i="8"/>
  <c r="AH179" i="8"/>
  <c r="Y179" i="8"/>
  <c r="O179" i="8"/>
  <c r="AH114" i="8"/>
  <c r="X114" i="8"/>
  <c r="F114" i="8"/>
  <c r="AD114" i="8"/>
  <c r="N76" i="8"/>
  <c r="I76" i="8"/>
  <c r="AB76" i="8"/>
  <c r="Z76" i="8"/>
  <c r="G249" i="8"/>
  <c r="AD249" i="8"/>
  <c r="AH249" i="8"/>
  <c r="AI249" i="8"/>
  <c r="AF120" i="8"/>
  <c r="O120" i="8"/>
  <c r="J120" i="8"/>
  <c r="H120" i="8"/>
  <c r="AC136" i="8"/>
  <c r="I136" i="8"/>
  <c r="G136" i="8"/>
  <c r="Z136" i="8"/>
  <c r="AD97" i="8"/>
  <c r="U97" i="8"/>
  <c r="P97" i="8"/>
  <c r="Y97" i="8"/>
  <c r="P173" i="8"/>
  <c r="AG173" i="8"/>
  <c r="Q216" i="8"/>
  <c r="G129" i="8"/>
  <c r="W156" i="8"/>
  <c r="I156" i="8"/>
  <c r="M74" i="8"/>
  <c r="T74" i="8"/>
  <c r="H74" i="8"/>
  <c r="AG74" i="8"/>
  <c r="L74" i="8"/>
  <c r="G74" i="8"/>
  <c r="O74" i="8"/>
  <c r="Q74" i="8"/>
  <c r="W74" i="8"/>
  <c r="X74" i="8"/>
  <c r="AC74" i="8"/>
  <c r="I74" i="8"/>
  <c r="AD74" i="8"/>
  <c r="F74" i="8"/>
  <c r="S74" i="8"/>
  <c r="U144" i="8"/>
  <c r="S144" i="8"/>
  <c r="AA144" i="8"/>
  <c r="Z144" i="8"/>
  <c r="J144" i="8"/>
  <c r="W144" i="8"/>
  <c r="N144" i="8"/>
  <c r="M144" i="8"/>
  <c r="L144" i="8"/>
  <c r="F144" i="8"/>
  <c r="P144" i="8"/>
  <c r="AG144" i="8"/>
  <c r="O144" i="8"/>
  <c r="Q144" i="8"/>
  <c r="AB144" i="8"/>
  <c r="P129" i="8"/>
  <c r="AE129" i="8"/>
  <c r="W129" i="8"/>
  <c r="L129" i="8"/>
  <c r="F129" i="8"/>
  <c r="S129" i="8"/>
  <c r="R129" i="8"/>
  <c r="AI129" i="8"/>
  <c r="I129" i="8"/>
  <c r="H129" i="8"/>
  <c r="AD129" i="8"/>
  <c r="O129" i="8"/>
  <c r="AG129" i="8"/>
  <c r="AC129" i="8"/>
  <c r="G87" i="8"/>
  <c r="L87" i="8"/>
  <c r="N87" i="8"/>
  <c r="T87" i="8"/>
  <c r="Q87" i="8"/>
  <c r="AE87" i="8"/>
  <c r="U87" i="8"/>
  <c r="AC87" i="8"/>
  <c r="O87" i="8"/>
  <c r="M87" i="8"/>
  <c r="F87" i="8"/>
  <c r="H87" i="8"/>
  <c r="AH87" i="8"/>
  <c r="Y87" i="8"/>
  <c r="Z87" i="8"/>
  <c r="S87" i="8"/>
  <c r="V87" i="8"/>
  <c r="I87" i="8"/>
  <c r="R87" i="8"/>
  <c r="P87" i="8"/>
  <c r="AB87" i="8"/>
  <c r="AD87" i="8"/>
  <c r="AI87" i="8"/>
  <c r="AF87" i="8"/>
  <c r="V179" i="8"/>
  <c r="N179" i="8"/>
  <c r="AA179" i="8"/>
  <c r="W114" i="8"/>
  <c r="U114" i="8"/>
  <c r="AG114" i="8"/>
  <c r="AF76" i="8"/>
  <c r="Y76" i="8"/>
  <c r="F76" i="8"/>
  <c r="N249" i="8"/>
  <c r="AG249" i="8"/>
  <c r="S249" i="8"/>
  <c r="W120" i="8"/>
  <c r="V120" i="8"/>
  <c r="AE120" i="8"/>
  <c r="F136" i="8"/>
  <c r="M136" i="8"/>
  <c r="K136" i="8"/>
  <c r="L97" i="8"/>
  <c r="F97" i="8"/>
  <c r="H97" i="8"/>
  <c r="O173" i="8"/>
  <c r="H173" i="8"/>
  <c r="W216" i="8"/>
  <c r="AF216" i="8"/>
  <c r="J129" i="8"/>
  <c r="Z129" i="8"/>
  <c r="P58" i="8"/>
  <c r="L58" i="8"/>
  <c r="AE58" i="8"/>
  <c r="G58" i="8"/>
  <c r="H70" i="8"/>
  <c r="I70" i="8"/>
  <c r="X70" i="8"/>
  <c r="AC202" i="8"/>
  <c r="K202" i="8"/>
  <c r="S202" i="8"/>
  <c r="AG202" i="8"/>
  <c r="P202" i="8"/>
  <c r="I202" i="8"/>
  <c r="T202" i="8"/>
  <c r="N202" i="8"/>
  <c r="L202" i="8"/>
  <c r="AH202" i="8"/>
  <c r="H202" i="8"/>
  <c r="G202" i="8"/>
  <c r="AE202" i="8"/>
  <c r="Z202" i="8"/>
  <c r="X202" i="8"/>
  <c r="W202" i="8"/>
  <c r="F75" i="8"/>
  <c r="Z75" i="8"/>
  <c r="I75" i="8"/>
  <c r="V75" i="8"/>
  <c r="AC75" i="8"/>
  <c r="AB75" i="8"/>
  <c r="X75" i="8"/>
  <c r="N75" i="8"/>
  <c r="H75" i="8"/>
  <c r="Y75" i="8"/>
  <c r="AG75" i="8"/>
  <c r="W75" i="8"/>
  <c r="Q75" i="8"/>
  <c r="AI75" i="8"/>
  <c r="AD256" i="8"/>
  <c r="P256" i="8"/>
  <c r="AG256" i="8"/>
  <c r="N256" i="8"/>
  <c r="M256" i="8"/>
  <c r="F256" i="8"/>
  <c r="AF256" i="8"/>
  <c r="X256" i="8"/>
  <c r="R256" i="8"/>
  <c r="AA256" i="8"/>
  <c r="U256" i="8"/>
  <c r="AC256" i="8"/>
  <c r="L256" i="8"/>
  <c r="V256" i="8"/>
  <c r="AE256" i="8"/>
  <c r="N189" i="8"/>
  <c r="AD189" i="8"/>
  <c r="V189" i="8"/>
  <c r="O189" i="8"/>
  <c r="Y189" i="8"/>
  <c r="R189" i="8"/>
  <c r="AA189" i="8"/>
  <c r="S189" i="8"/>
  <c r="AC189" i="8"/>
  <c r="W189" i="8"/>
  <c r="M189" i="8"/>
  <c r="K189" i="8"/>
  <c r="AB189" i="8"/>
  <c r="F189" i="8"/>
  <c r="Z189" i="8"/>
  <c r="I189" i="8"/>
  <c r="J189" i="8"/>
  <c r="AG189" i="8"/>
  <c r="T189" i="8"/>
  <c r="P189" i="8"/>
  <c r="L189" i="8"/>
  <c r="X189" i="8"/>
  <c r="G189" i="8"/>
  <c r="U189" i="8"/>
  <c r="AF189" i="8"/>
  <c r="AF106" i="8"/>
  <c r="F106" i="8"/>
  <c r="AG106" i="8"/>
  <c r="AE106" i="8"/>
  <c r="X106" i="8"/>
  <c r="AD106" i="8"/>
  <c r="AI106" i="8"/>
  <c r="T106" i="8"/>
  <c r="AH106" i="8"/>
  <c r="N106" i="8"/>
  <c r="G106" i="8"/>
  <c r="Q106" i="8"/>
  <c r="Z106" i="8"/>
  <c r="S106" i="8"/>
  <c r="AB212" i="8"/>
  <c r="Y205" i="8"/>
  <c r="I197" i="8"/>
  <c r="P197" i="8"/>
  <c r="AE197" i="8"/>
  <c r="L197" i="8"/>
  <c r="M197" i="8"/>
  <c r="T197" i="8"/>
  <c r="R197" i="8"/>
  <c r="AB197" i="8"/>
  <c r="Z197" i="8"/>
  <c r="K197" i="8"/>
  <c r="V197" i="8"/>
  <c r="X197" i="8"/>
  <c r="AC197" i="8"/>
  <c r="N197" i="8"/>
  <c r="AF72" i="8"/>
  <c r="V72" i="8"/>
  <c r="Q72" i="8"/>
  <c r="I72" i="8"/>
  <c r="AH72" i="8"/>
  <c r="L72" i="8"/>
  <c r="AB72" i="8"/>
  <c r="T72" i="8"/>
  <c r="X72" i="8"/>
  <c r="O72" i="8"/>
  <c r="G72" i="8"/>
  <c r="M72" i="8"/>
  <c r="F72" i="8"/>
  <c r="Y72" i="8"/>
  <c r="AG72" i="8"/>
  <c r="AB248" i="8"/>
  <c r="AI248" i="8"/>
  <c r="Y248" i="8"/>
  <c r="R248" i="8"/>
  <c r="Q248" i="8"/>
  <c r="AD248" i="8"/>
  <c r="AH248" i="8"/>
  <c r="J248" i="8"/>
  <c r="AG248" i="8"/>
  <c r="I248" i="8"/>
  <c r="U248" i="8"/>
  <c r="N248" i="8"/>
  <c r="X248" i="8"/>
  <c r="O248" i="8"/>
  <c r="X61" i="8"/>
  <c r="AD61" i="8"/>
  <c r="Z61" i="8"/>
  <c r="L61" i="8"/>
  <c r="J61" i="8"/>
  <c r="P61" i="8"/>
  <c r="AF61" i="8"/>
  <c r="T61" i="8"/>
  <c r="AH61" i="8"/>
  <c r="R61" i="8"/>
  <c r="Y61" i="8"/>
  <c r="AB61" i="8"/>
  <c r="I61" i="8"/>
  <c r="O61" i="8"/>
  <c r="K61" i="8"/>
  <c r="AI61" i="8"/>
  <c r="R250" i="8"/>
  <c r="L250" i="8"/>
  <c r="H250" i="8"/>
  <c r="W250" i="8"/>
  <c r="J250" i="8"/>
  <c r="N250" i="8"/>
  <c r="T250" i="8"/>
  <c r="O250" i="8"/>
  <c r="AI250" i="8"/>
  <c r="I250" i="8"/>
  <c r="AG250" i="8"/>
  <c r="F250" i="8"/>
  <c r="AA250" i="8"/>
  <c r="AF250" i="8"/>
  <c r="Y250" i="8"/>
  <c r="V40" i="8"/>
  <c r="Q40" i="8"/>
  <c r="AC40" i="8"/>
  <c r="AG40" i="8"/>
  <c r="M40" i="8"/>
  <c r="X40" i="8"/>
  <c r="F40" i="8"/>
  <c r="G205" i="8"/>
  <c r="P205" i="8"/>
  <c r="H205" i="8"/>
  <c r="Z205" i="8"/>
  <c r="AF205" i="8"/>
  <c r="X205" i="8"/>
  <c r="Q205" i="8"/>
  <c r="W205" i="8"/>
  <c r="S205" i="8"/>
  <c r="K205" i="8"/>
  <c r="U205" i="8"/>
  <c r="V205" i="8"/>
  <c r="N205" i="8"/>
  <c r="AI205" i="8"/>
  <c r="AF84" i="8"/>
  <c r="O84" i="8"/>
  <c r="H84" i="8"/>
  <c r="AB84" i="8"/>
  <c r="V84" i="8"/>
  <c r="AA84" i="8"/>
  <c r="T84" i="8"/>
  <c r="AI84" i="8"/>
  <c r="K84" i="8"/>
  <c r="F84" i="8"/>
  <c r="L84" i="8"/>
  <c r="N84" i="8"/>
  <c r="R84" i="8"/>
  <c r="Z84" i="8"/>
  <c r="Y84" i="8"/>
  <c r="M212" i="8"/>
  <c r="AG212" i="8"/>
  <c r="R212" i="8"/>
  <c r="W212" i="8"/>
  <c r="N212" i="8"/>
  <c r="S212" i="8"/>
  <c r="Z212" i="8"/>
  <c r="V212" i="8"/>
  <c r="J212" i="8"/>
  <c r="L212" i="8"/>
  <c r="I212" i="8"/>
  <c r="F212" i="8"/>
  <c r="X212" i="8"/>
  <c r="G212" i="8"/>
  <c r="Z37" i="8"/>
  <c r="U37" i="8"/>
  <c r="K37" i="8"/>
  <c r="S37" i="8"/>
  <c r="L37" i="8"/>
  <c r="T37" i="8"/>
  <c r="AG37" i="8"/>
  <c r="AA37" i="8"/>
  <c r="R37" i="8"/>
  <c r="J37" i="8"/>
  <c r="P37" i="8"/>
  <c r="F37" i="8"/>
  <c r="AC37" i="8"/>
  <c r="M37" i="8"/>
  <c r="Y37" i="8"/>
  <c r="Q37" i="8"/>
  <c r="F67" i="8"/>
  <c r="AG35" i="8"/>
  <c r="AH35" i="8"/>
  <c r="V62" i="8"/>
  <c r="X44" i="8"/>
  <c r="AD44" i="8"/>
  <c r="I43" i="8"/>
  <c r="AD67" i="8"/>
  <c r="N46" i="8"/>
  <c r="AD35" i="8"/>
  <c r="M62" i="8"/>
  <c r="I44" i="8"/>
  <c r="S44" i="8"/>
  <c r="W35" i="8"/>
  <c r="W62" i="8"/>
  <c r="O44" i="8"/>
  <c r="AI35" i="8"/>
  <c r="H35" i="8"/>
  <c r="AA44" i="8"/>
  <c r="AC44" i="8"/>
  <c r="T46" i="8"/>
  <c r="Y57" i="8"/>
  <c r="N44" i="8"/>
  <c r="V35" i="8"/>
  <c r="AE35" i="8"/>
  <c r="W44" i="8"/>
  <c r="R44" i="8"/>
  <c r="AD46" i="8"/>
  <c r="L43" i="8"/>
  <c r="U54" i="8"/>
  <c r="Z35" i="8"/>
  <c r="P35" i="8"/>
  <c r="M35" i="8"/>
  <c r="J35" i="8"/>
  <c r="J62" i="8"/>
  <c r="F62" i="8"/>
  <c r="Y44" i="8"/>
  <c r="M44" i="8"/>
  <c r="L44" i="8"/>
  <c r="Z44" i="8"/>
  <c r="Q54" i="8"/>
  <c r="V52" i="8"/>
  <c r="AG67" i="8"/>
  <c r="R58" i="8"/>
  <c r="Z43" i="8"/>
  <c r="AH58" i="8"/>
  <c r="K35" i="8"/>
  <c r="O35" i="8"/>
  <c r="T35" i="8"/>
  <c r="L35" i="8"/>
  <c r="AI62" i="8"/>
  <c r="AD62" i="8"/>
  <c r="Q33" i="8"/>
  <c r="AH44" i="8"/>
  <c r="AE44" i="8"/>
  <c r="G44" i="8"/>
  <c r="I54" i="8"/>
  <c r="AI70" i="8"/>
  <c r="AD52" i="8"/>
  <c r="AH67" i="8"/>
  <c r="J58" i="8"/>
  <c r="P70" i="8"/>
  <c r="G35" i="8"/>
  <c r="Q35" i="8"/>
  <c r="R35" i="8"/>
  <c r="U35" i="8"/>
  <c r="R62" i="8"/>
  <c r="AE62" i="8"/>
  <c r="Y33" i="8"/>
  <c r="V44" i="8"/>
  <c r="F44" i="8"/>
  <c r="AG44" i="8"/>
  <c r="H54" i="8"/>
  <c r="J70" i="8"/>
  <c r="Q58" i="8"/>
  <c r="X35" i="8"/>
  <c r="F35" i="8"/>
  <c r="S35" i="8"/>
  <c r="T62" i="8"/>
  <c r="K62" i="8"/>
  <c r="G33" i="8"/>
  <c r="AB44" i="8"/>
  <c r="K44" i="8"/>
  <c r="H44" i="8"/>
  <c r="AA70" i="8"/>
  <c r="AF58" i="8"/>
  <c r="M57" i="8"/>
  <c r="I32" i="8"/>
  <c r="Z33" i="8"/>
  <c r="AC54" i="8"/>
  <c r="Q43" i="8"/>
  <c r="N45" i="8"/>
  <c r="M32" i="8"/>
  <c r="H33" i="8"/>
  <c r="O33" i="8"/>
  <c r="R54" i="8"/>
  <c r="L54" i="8"/>
  <c r="AG70" i="8"/>
  <c r="L52" i="8"/>
  <c r="R43" i="8"/>
  <c r="H43" i="8"/>
  <c r="G46" i="8"/>
  <c r="AI46" i="8"/>
  <c r="I58" i="8"/>
  <c r="Z58" i="8"/>
  <c r="AC45" i="8"/>
  <c r="AF33" i="8"/>
  <c r="AI54" i="8"/>
  <c r="AC43" i="8"/>
  <c r="AG45" i="8"/>
  <c r="AF32" i="8"/>
  <c r="AB33" i="8"/>
  <c r="N33" i="8"/>
  <c r="O54" i="8"/>
  <c r="AH54" i="8"/>
  <c r="Z70" i="8"/>
  <c r="F70" i="8"/>
  <c r="G52" i="8"/>
  <c r="F43" i="8"/>
  <c r="N43" i="8"/>
  <c r="AI53" i="8"/>
  <c r="H46" i="8"/>
  <c r="Z46" i="8"/>
  <c r="H58" i="8"/>
  <c r="AC33" i="8"/>
  <c r="X54" i="8"/>
  <c r="AD32" i="8"/>
  <c r="AA33" i="8"/>
  <c r="AG43" i="8"/>
  <c r="G32" i="8"/>
  <c r="P57" i="8"/>
  <c r="AG33" i="8"/>
  <c r="T33" i="8"/>
  <c r="T54" i="8"/>
  <c r="Y54" i="8"/>
  <c r="AB70" i="8"/>
  <c r="N70" i="8"/>
  <c r="F52" i="8"/>
  <c r="G43" i="8"/>
  <c r="P43" i="8"/>
  <c r="AE46" i="8"/>
  <c r="AB46" i="8"/>
  <c r="V58" i="8"/>
  <c r="N58" i="8"/>
  <c r="G54" i="8"/>
  <c r="U32" i="8"/>
  <c r="I33" i="8"/>
  <c r="U33" i="8"/>
  <c r="T70" i="8"/>
  <c r="K52" i="8"/>
  <c r="M43" i="8"/>
  <c r="AA56" i="8"/>
  <c r="O58" i="8"/>
  <c r="AB47" i="8"/>
  <c r="I29" i="8"/>
  <c r="O29" i="8"/>
  <c r="Q29" i="8"/>
  <c r="AC29" i="8"/>
  <c r="AI29" i="8"/>
  <c r="L29" i="8"/>
  <c r="W29" i="8"/>
  <c r="V29" i="8"/>
  <c r="K29" i="8"/>
  <c r="AF29" i="8"/>
  <c r="AG29" i="8"/>
  <c r="AH29" i="8"/>
  <c r="P29" i="8"/>
  <c r="U29" i="8"/>
  <c r="AA29" i="8"/>
  <c r="N29" i="8"/>
  <c r="G29" i="8"/>
  <c r="S29" i="8"/>
  <c r="R29" i="8"/>
  <c r="AB29" i="8"/>
  <c r="Z29" i="8"/>
  <c r="T29" i="8"/>
  <c r="AE29" i="8"/>
  <c r="X29" i="8"/>
  <c r="Y29" i="8"/>
  <c r="M29" i="8"/>
  <c r="H29" i="8"/>
  <c r="AD29" i="8"/>
  <c r="T59" i="8"/>
  <c r="K59" i="8"/>
  <c r="U59" i="8"/>
  <c r="AE59" i="8"/>
  <c r="X59" i="8"/>
  <c r="R59" i="8"/>
  <c r="AG59" i="8"/>
  <c r="W59" i="8"/>
  <c r="N59" i="8"/>
  <c r="O59" i="8"/>
  <c r="AI59" i="8"/>
  <c r="V59" i="8"/>
  <c r="P59" i="8"/>
  <c r="AB59" i="8"/>
  <c r="AF59" i="8"/>
  <c r="S59" i="8"/>
  <c r="L59" i="8"/>
  <c r="H59" i="8"/>
  <c r="AD59" i="8"/>
  <c r="G59" i="8"/>
  <c r="Y59" i="8"/>
  <c r="F59" i="8"/>
  <c r="J59" i="8"/>
  <c r="Z59" i="8"/>
  <c r="AH59" i="8"/>
  <c r="AA59" i="8"/>
  <c r="M59" i="8"/>
  <c r="AC59" i="8"/>
  <c r="Q69" i="8"/>
  <c r="I69" i="8"/>
  <c r="Y69" i="8"/>
  <c r="M69" i="8"/>
  <c r="V69" i="8"/>
  <c r="K69" i="8"/>
  <c r="J69" i="8"/>
  <c r="G69" i="8"/>
  <c r="F69" i="8"/>
  <c r="X69" i="8"/>
  <c r="Z69" i="8"/>
  <c r="O69" i="8"/>
  <c r="AI69" i="8"/>
  <c r="AC69" i="8"/>
  <c r="AD69" i="8"/>
  <c r="R69" i="8"/>
  <c r="H69" i="8"/>
  <c r="S69" i="8"/>
  <c r="AH69" i="8"/>
  <c r="P69" i="8"/>
  <c r="N69" i="8"/>
  <c r="AA69" i="8"/>
  <c r="L69" i="8"/>
  <c r="U69" i="8"/>
  <c r="AF69" i="8"/>
  <c r="T69" i="8"/>
  <c r="F29" i="8"/>
  <c r="AC31" i="8"/>
  <c r="X31" i="8"/>
  <c r="AD31" i="8"/>
  <c r="AA31" i="8"/>
  <c r="P31" i="8"/>
  <c r="W31" i="8"/>
  <c r="AE31" i="8"/>
  <c r="G31" i="8"/>
  <c r="Q31" i="8"/>
  <c r="AI31" i="8"/>
  <c r="AG31" i="8"/>
  <c r="M31" i="8"/>
  <c r="AB31" i="8"/>
  <c r="H31" i="8"/>
  <c r="J31" i="8"/>
  <c r="K31" i="8"/>
  <c r="T31" i="8"/>
  <c r="N31" i="8"/>
  <c r="V31" i="8"/>
  <c r="Z31" i="8"/>
  <c r="F31" i="8"/>
  <c r="L31" i="8"/>
  <c r="S31" i="8"/>
  <c r="AH31" i="8"/>
  <c r="O31" i="8"/>
  <c r="I31" i="8"/>
  <c r="Y47" i="8"/>
  <c r="W47" i="8"/>
  <c r="Q47" i="8"/>
  <c r="K47" i="8"/>
  <c r="N47" i="8"/>
  <c r="I47" i="8"/>
  <c r="F47" i="8"/>
  <c r="T47" i="8"/>
  <c r="AD47" i="8"/>
  <c r="AH47" i="8"/>
  <c r="P47" i="8"/>
  <c r="S47" i="8"/>
  <c r="Z47" i="8"/>
  <c r="G47" i="8"/>
  <c r="AA47" i="8"/>
  <c r="AF47" i="8"/>
  <c r="AI47" i="8"/>
  <c r="J47" i="8"/>
  <c r="AC47" i="8"/>
  <c r="AE47" i="8"/>
  <c r="AG47" i="8"/>
  <c r="V47" i="8"/>
  <c r="M47" i="8"/>
  <c r="L47" i="8"/>
  <c r="O47" i="8"/>
  <c r="H47" i="8"/>
  <c r="U47" i="8"/>
  <c r="X47" i="8"/>
  <c r="Q59" i="8"/>
  <c r="O28" i="8"/>
  <c r="W28" i="8"/>
  <c r="R28" i="8"/>
  <c r="L28" i="8"/>
  <c r="G28" i="8"/>
  <c r="S28" i="8"/>
  <c r="K28" i="8"/>
  <c r="Q28" i="8"/>
  <c r="X28" i="8"/>
  <c r="M28" i="8"/>
  <c r="V28" i="8"/>
  <c r="AB28" i="8"/>
  <c r="J28" i="8"/>
  <c r="N28" i="8"/>
  <c r="Z28" i="8"/>
  <c r="H28" i="8"/>
  <c r="AC28" i="8"/>
  <c r="AF28" i="8"/>
  <c r="AA28" i="8"/>
  <c r="P28" i="8"/>
  <c r="U28" i="8"/>
  <c r="I28" i="8"/>
  <c r="F28" i="8"/>
  <c r="AD28" i="8"/>
  <c r="AI28" i="8"/>
  <c r="AG28" i="8"/>
  <c r="AH28" i="8"/>
  <c r="Y28" i="8"/>
  <c r="T28" i="8"/>
  <c r="AB69" i="8"/>
  <c r="I59" i="8"/>
  <c r="Z56" i="8"/>
  <c r="F56" i="8"/>
  <c r="R56" i="8"/>
  <c r="AC56" i="8"/>
  <c r="X56" i="8"/>
  <c r="AH56" i="8"/>
  <c r="O56" i="8"/>
  <c r="AB56" i="8"/>
  <c r="M56" i="8"/>
  <c r="P56" i="8"/>
  <c r="J56" i="8"/>
  <c r="N56" i="8"/>
  <c r="I56" i="8"/>
  <c r="U56" i="8"/>
  <c r="Q56" i="8"/>
  <c r="V56" i="8"/>
  <c r="H56" i="8"/>
  <c r="Y56" i="8"/>
  <c r="K56" i="8"/>
  <c r="S56" i="8"/>
  <c r="AE56" i="8"/>
  <c r="L56" i="8"/>
  <c r="G56" i="8"/>
  <c r="AF56" i="8"/>
  <c r="AD56" i="8"/>
  <c r="W56" i="8"/>
  <c r="T56" i="8"/>
  <c r="AG56" i="8"/>
  <c r="AC57" i="8"/>
  <c r="W57" i="8"/>
  <c r="R57" i="8"/>
  <c r="AH57" i="8"/>
  <c r="I57" i="8"/>
  <c r="S57" i="8"/>
  <c r="AA57" i="8"/>
  <c r="Q57" i="8"/>
  <c r="H57" i="8"/>
  <c r="Z57" i="8"/>
  <c r="X57" i="8"/>
  <c r="N57" i="8"/>
  <c r="O57" i="8"/>
  <c r="V57" i="8"/>
  <c r="G57" i="8"/>
  <c r="J57" i="8"/>
  <c r="F57" i="8"/>
  <c r="AI57" i="8"/>
  <c r="AD57" i="8"/>
  <c r="K57" i="8"/>
  <c r="L57" i="8"/>
  <c r="AE57" i="8"/>
  <c r="AB57" i="8"/>
  <c r="AG57" i="8"/>
  <c r="T57" i="8"/>
  <c r="U57" i="8"/>
  <c r="P45" i="8"/>
  <c r="I45" i="8"/>
  <c r="F45" i="8"/>
  <c r="L45" i="8"/>
  <c r="X45" i="8"/>
  <c r="O45" i="8"/>
  <c r="Q45" i="8"/>
  <c r="H45" i="8"/>
  <c r="AF45" i="8"/>
  <c r="U45" i="8"/>
  <c r="AD45" i="8"/>
  <c r="AB45" i="8"/>
  <c r="T45" i="8"/>
  <c r="K45" i="8"/>
  <c r="M45" i="8"/>
  <c r="AE45" i="8"/>
  <c r="AI45" i="8"/>
  <c r="AA45" i="8"/>
  <c r="Y45" i="8"/>
  <c r="Z45" i="8"/>
  <c r="V45" i="8"/>
  <c r="S45" i="8"/>
  <c r="AH45" i="8"/>
  <c r="G45" i="8"/>
  <c r="W45" i="8"/>
  <c r="R45" i="8"/>
  <c r="AG69" i="8"/>
  <c r="I53" i="8"/>
  <c r="H53" i="8"/>
  <c r="U53" i="8"/>
  <c r="X53" i="8"/>
  <c r="AB53" i="8"/>
  <c r="J53" i="8"/>
  <c r="O53" i="8"/>
  <c r="AH53" i="8"/>
  <c r="R53" i="8"/>
  <c r="V53" i="8"/>
  <c r="P53" i="8"/>
  <c r="AG53" i="8"/>
  <c r="AC53" i="8"/>
  <c r="T53" i="8"/>
  <c r="K53" i="8"/>
  <c r="AE53" i="8"/>
  <c r="L53" i="8"/>
  <c r="G53" i="8"/>
  <c r="N53" i="8"/>
  <c r="F53" i="8"/>
  <c r="AD53" i="8"/>
  <c r="Z53" i="8"/>
  <c r="AA53" i="8"/>
  <c r="Y53" i="8"/>
  <c r="M53" i="8"/>
  <c r="S53" i="8"/>
  <c r="AF53" i="8"/>
  <c r="W53" i="8"/>
  <c r="AH51" i="8"/>
  <c r="M51" i="8"/>
  <c r="J51" i="8"/>
  <c r="S51" i="8"/>
  <c r="X51" i="8"/>
  <c r="N51" i="8"/>
  <c r="W51" i="8"/>
  <c r="T51" i="8"/>
  <c r="G51" i="8"/>
  <c r="K51" i="8"/>
  <c r="AA51" i="8"/>
  <c r="I51" i="8"/>
  <c r="Q51" i="8"/>
  <c r="AE51" i="8"/>
  <c r="L51" i="8"/>
  <c r="AI51" i="8"/>
  <c r="Z51" i="8"/>
  <c r="Y51" i="8"/>
  <c r="H51" i="8"/>
  <c r="AD51" i="8"/>
  <c r="P51" i="8"/>
  <c r="AB51" i="8"/>
  <c r="V51" i="8"/>
  <c r="AF51" i="8"/>
  <c r="R51" i="8"/>
  <c r="AC51" i="8"/>
  <c r="AG51" i="8"/>
  <c r="U51" i="8"/>
  <c r="T52" i="8"/>
  <c r="F66" i="8"/>
  <c r="Q42" i="8"/>
  <c r="O67" i="8"/>
  <c r="K55" i="8"/>
  <c r="AI65" i="8"/>
  <c r="T65" i="8"/>
  <c r="X65" i="8"/>
  <c r="Q65" i="8"/>
  <c r="AA65" i="8"/>
  <c r="J65" i="8"/>
  <c r="U65" i="8"/>
  <c r="I65" i="8"/>
  <c r="N65" i="8"/>
  <c r="AE65" i="8"/>
  <c r="M65" i="8"/>
  <c r="G65" i="8"/>
  <c r="AB65" i="8"/>
  <c r="AG65" i="8"/>
  <c r="P65" i="8"/>
  <c r="R32" i="8"/>
  <c r="P32" i="8"/>
  <c r="AC32" i="8"/>
  <c r="W32" i="8"/>
  <c r="AH62" i="8"/>
  <c r="U62" i="8"/>
  <c r="H62" i="8"/>
  <c r="X62" i="8"/>
  <c r="AE33" i="8"/>
  <c r="AH33" i="8"/>
  <c r="AD33" i="8"/>
  <c r="X33" i="8"/>
  <c r="AE52" i="8"/>
  <c r="X52" i="8"/>
  <c r="G66" i="8"/>
  <c r="Y42" i="8"/>
  <c r="AA42" i="8"/>
  <c r="N67" i="8"/>
  <c r="K67" i="8"/>
  <c r="S55" i="8"/>
  <c r="R65" i="8"/>
  <c r="AH65" i="8"/>
  <c r="U58" i="8"/>
  <c r="F58" i="8"/>
  <c r="AD58" i="8"/>
  <c r="AA58" i="8"/>
  <c r="S58" i="8"/>
  <c r="K58" i="8"/>
  <c r="Y58" i="8"/>
  <c r="AC58" i="8"/>
  <c r="M58" i="8"/>
  <c r="AG58" i="8"/>
  <c r="X58" i="8"/>
  <c r="AB58" i="8"/>
  <c r="AI58" i="8"/>
  <c r="T58" i="8"/>
  <c r="W58" i="8"/>
  <c r="M66" i="8"/>
  <c r="AE66" i="8"/>
  <c r="N66" i="8"/>
  <c r="Q66" i="8"/>
  <c r="S66" i="8"/>
  <c r="T66" i="8"/>
  <c r="W66" i="8"/>
  <c r="P66" i="8"/>
  <c r="R66" i="8"/>
  <c r="I66" i="8"/>
  <c r="Y66" i="8"/>
  <c r="AB66" i="8"/>
  <c r="J66" i="8"/>
  <c r="AF66" i="8"/>
  <c r="H66" i="8"/>
  <c r="AE32" i="8"/>
  <c r="AI32" i="8"/>
  <c r="AD66" i="8"/>
  <c r="AF55" i="8"/>
  <c r="R55" i="8"/>
  <c r="AA55" i="8"/>
  <c r="Y55" i="8"/>
  <c r="AD55" i="8"/>
  <c r="H55" i="8"/>
  <c r="N55" i="8"/>
  <c r="P55" i="8"/>
  <c r="G55" i="8"/>
  <c r="L55" i="8"/>
  <c r="O55" i="8"/>
  <c r="U55" i="8"/>
  <c r="V55" i="8"/>
  <c r="AI55" i="8"/>
  <c r="X55" i="8"/>
  <c r="Z55" i="8"/>
  <c r="N32" i="8"/>
  <c r="O52" i="8"/>
  <c r="AG66" i="8"/>
  <c r="U42" i="8"/>
  <c r="M55" i="8"/>
  <c r="Z32" i="8"/>
  <c r="Q32" i="8"/>
  <c r="F32" i="8"/>
  <c r="L32" i="8"/>
  <c r="AA62" i="8"/>
  <c r="I62" i="8"/>
  <c r="AF62" i="8"/>
  <c r="N62" i="8"/>
  <c r="V33" i="8"/>
  <c r="P33" i="8"/>
  <c r="K33" i="8"/>
  <c r="AI33" i="8"/>
  <c r="Q52" i="8"/>
  <c r="I52" i="8"/>
  <c r="L66" i="8"/>
  <c r="AI66" i="8"/>
  <c r="Z42" i="8"/>
  <c r="W67" i="8"/>
  <c r="I67" i="8"/>
  <c r="AC55" i="8"/>
  <c r="H65" i="8"/>
  <c r="S65" i="8"/>
  <c r="X43" i="8"/>
  <c r="V43" i="8"/>
  <c r="AB43" i="8"/>
  <c r="J43" i="8"/>
  <c r="AD43" i="8"/>
  <c r="S43" i="8"/>
  <c r="AE43" i="8"/>
  <c r="Y43" i="8"/>
  <c r="AH43" i="8"/>
  <c r="U43" i="8"/>
  <c r="W43" i="8"/>
  <c r="AI43" i="8"/>
  <c r="K43" i="8"/>
  <c r="O43" i="8"/>
  <c r="AA43" i="8"/>
  <c r="U68" i="8"/>
  <c r="AG68" i="8"/>
  <c r="AE68" i="8"/>
  <c r="V68" i="8"/>
  <c r="K68" i="8"/>
  <c r="X68" i="8"/>
  <c r="M68" i="8"/>
  <c r="G68" i="8"/>
  <c r="AC68" i="8"/>
  <c r="O68" i="8"/>
  <c r="Z68" i="8"/>
  <c r="T68" i="8"/>
  <c r="J68" i="8"/>
  <c r="AH68" i="8"/>
  <c r="W68" i="8"/>
  <c r="AA46" i="8"/>
  <c r="O46" i="8"/>
  <c r="U46" i="8"/>
  <c r="V46" i="8"/>
  <c r="R46" i="8"/>
  <c r="AH46" i="8"/>
  <c r="J46" i="8"/>
  <c r="S46" i="8"/>
  <c r="I46" i="8"/>
  <c r="X46" i="8"/>
  <c r="K46" i="8"/>
  <c r="Q46" i="8"/>
  <c r="P46" i="8"/>
  <c r="AG46" i="8"/>
  <c r="AC46" i="8"/>
  <c r="L46" i="8"/>
  <c r="K32" i="8"/>
  <c r="L42" i="8"/>
  <c r="T42" i="8"/>
  <c r="H42" i="8"/>
  <c r="N42" i="8"/>
  <c r="M42" i="8"/>
  <c r="S42" i="8"/>
  <c r="AG42" i="8"/>
  <c r="AF42" i="8"/>
  <c r="AI42" i="8"/>
  <c r="W42" i="8"/>
  <c r="O42" i="8"/>
  <c r="X42" i="8"/>
  <c r="AD42" i="8"/>
  <c r="R42" i="8"/>
  <c r="AH42" i="8"/>
  <c r="O32" i="8"/>
  <c r="H32" i="8"/>
  <c r="AH32" i="8"/>
  <c r="T32" i="8"/>
  <c r="X32" i="8"/>
  <c r="Z62" i="8"/>
  <c r="O62" i="8"/>
  <c r="G62" i="8"/>
  <c r="Y62" i="8"/>
  <c r="M33" i="8"/>
  <c r="R33" i="8"/>
  <c r="W33" i="8"/>
  <c r="P52" i="8"/>
  <c r="O66" i="8"/>
  <c r="K66" i="8"/>
  <c r="I42" i="8"/>
  <c r="G42" i="8"/>
  <c r="AE67" i="8"/>
  <c r="AB55" i="8"/>
  <c r="Z65" i="8"/>
  <c r="AD65" i="8"/>
  <c r="AC70" i="8"/>
  <c r="W70" i="8"/>
  <c r="V70" i="8"/>
  <c r="U70" i="8"/>
  <c r="Y70" i="8"/>
  <c r="G70" i="8"/>
  <c r="Q70" i="8"/>
  <c r="AH70" i="8"/>
  <c r="AF70" i="8"/>
  <c r="O70" i="8"/>
  <c r="S70" i="8"/>
  <c r="K70" i="8"/>
  <c r="AD70" i="8"/>
  <c r="M70" i="8"/>
  <c r="L70" i="8"/>
  <c r="R70" i="8"/>
  <c r="P48" i="8"/>
  <c r="F48" i="8"/>
  <c r="L48" i="8"/>
  <c r="AF48" i="8"/>
  <c r="U48" i="8"/>
  <c r="J48" i="8"/>
  <c r="AB48" i="8"/>
  <c r="N48" i="8"/>
  <c r="AG48" i="8"/>
  <c r="AA48" i="8"/>
  <c r="M48" i="8"/>
  <c r="H48" i="8"/>
  <c r="V48" i="8"/>
  <c r="AH48" i="8"/>
  <c r="AA67" i="8"/>
  <c r="Z67" i="8"/>
  <c r="G67" i="8"/>
  <c r="U67" i="8"/>
  <c r="AI67" i="8"/>
  <c r="S67" i="8"/>
  <c r="T67" i="8"/>
  <c r="X67" i="8"/>
  <c r="Q67" i="8"/>
  <c r="R67" i="8"/>
  <c r="AF67" i="8"/>
  <c r="P67" i="8"/>
  <c r="L67" i="8"/>
  <c r="AB67" i="8"/>
  <c r="H67" i="8"/>
  <c r="V67" i="8"/>
  <c r="J32" i="8"/>
  <c r="M67" i="8"/>
  <c r="J52" i="8"/>
  <c r="Z52" i="8"/>
  <c r="N52" i="8"/>
  <c r="AA52" i="8"/>
  <c r="H52" i="8"/>
  <c r="M52" i="8"/>
  <c r="AB52" i="8"/>
  <c r="R52" i="8"/>
  <c r="Y52" i="8"/>
  <c r="AI52" i="8"/>
  <c r="U52" i="8"/>
  <c r="AG52" i="8"/>
  <c r="W52" i="8"/>
  <c r="AF52" i="8"/>
  <c r="S32" i="8"/>
  <c r="Y32" i="8"/>
  <c r="V32" i="8"/>
  <c r="AA32" i="8"/>
  <c r="AG32" i="8"/>
  <c r="S62" i="8"/>
  <c r="P62" i="8"/>
  <c r="Q62" i="8"/>
  <c r="F33" i="8"/>
  <c r="J33" i="8"/>
  <c r="AH52" i="8"/>
  <c r="AC52" i="8"/>
  <c r="X66" i="8"/>
  <c r="Z66" i="8"/>
  <c r="J42" i="8"/>
  <c r="AE42" i="8"/>
  <c r="AC67" i="8"/>
  <c r="J67" i="8"/>
  <c r="I55" i="8"/>
  <c r="Q55" i="8"/>
  <c r="O65" i="8"/>
  <c r="K65" i="8"/>
  <c r="P54" i="8"/>
  <c r="K54" i="8"/>
  <c r="W54" i="8"/>
  <c r="F54" i="8"/>
  <c r="Z54" i="8"/>
  <c r="V54" i="8"/>
  <c r="J54" i="8"/>
  <c r="AD54" i="8"/>
  <c r="N54" i="8"/>
  <c r="AG54" i="8"/>
  <c r="AB54" i="8"/>
  <c r="AE54" i="8"/>
  <c r="M54" i="8"/>
  <c r="S54" i="8"/>
  <c r="AF54" i="8"/>
  <c r="Z73" i="8"/>
  <c r="I73" i="8"/>
  <c r="F73" i="8"/>
  <c r="O27" i="8"/>
  <c r="AC73" i="8"/>
  <c r="J234" i="8"/>
  <c r="AB73" i="8"/>
  <c r="AG73" i="8"/>
  <c r="X73" i="8"/>
  <c r="T165" i="8"/>
  <c r="T73" i="8"/>
  <c r="G73" i="8"/>
  <c r="O165" i="8"/>
  <c r="R73" i="8"/>
  <c r="Y73" i="8"/>
  <c r="I165" i="8"/>
  <c r="AI234" i="8"/>
  <c r="G27" i="8"/>
  <c r="AA73" i="8"/>
  <c r="U73" i="8"/>
  <c r="P73" i="8"/>
  <c r="Q27" i="8"/>
  <c r="L73" i="8"/>
  <c r="N27" i="8"/>
  <c r="N73" i="8"/>
  <c r="H73" i="8"/>
  <c r="W73" i="8"/>
  <c r="M73" i="8"/>
  <c r="J73" i="8"/>
  <c r="AC27" i="8"/>
  <c r="O73" i="8"/>
  <c r="AF73" i="8"/>
  <c r="AI73" i="8"/>
  <c r="V73" i="8"/>
  <c r="AD73" i="8"/>
  <c r="AH73" i="8"/>
  <c r="S73" i="8"/>
  <c r="Q73" i="8"/>
  <c r="K73" i="8"/>
  <c r="F165" i="8"/>
  <c r="H165" i="8"/>
  <c r="Q165" i="8"/>
  <c r="AC165" i="8"/>
  <c r="J27" i="8"/>
  <c r="P27" i="8"/>
  <c r="T27" i="8"/>
  <c r="I27" i="8"/>
  <c r="K27" i="8"/>
  <c r="G165" i="8"/>
  <c r="J165" i="8"/>
  <c r="L165" i="8"/>
  <c r="V165" i="8"/>
  <c r="K119" i="8"/>
  <c r="P165" i="8"/>
  <c r="M165" i="8"/>
  <c r="Q119" i="8"/>
  <c r="AF165" i="8"/>
  <c r="Y165" i="8"/>
  <c r="M211" i="8"/>
  <c r="I119" i="8"/>
  <c r="P211" i="8"/>
  <c r="H96" i="8"/>
  <c r="AE165" i="8"/>
  <c r="N165" i="8"/>
  <c r="AH165" i="8"/>
  <c r="AD165" i="8"/>
  <c r="F234" i="8"/>
  <c r="I211" i="8"/>
  <c r="L119" i="8"/>
  <c r="F96" i="8"/>
  <c r="W165" i="8"/>
  <c r="U165" i="8"/>
  <c r="K165" i="8"/>
  <c r="AB165" i="8"/>
  <c r="AB234" i="8"/>
  <c r="G96" i="8"/>
  <c r="H119" i="8"/>
  <c r="AG165" i="8"/>
  <c r="Z165" i="8"/>
  <c r="X165" i="8"/>
  <c r="L234" i="8"/>
  <c r="W211" i="8"/>
  <c r="W119" i="8"/>
  <c r="R165" i="8"/>
  <c r="AA165" i="8"/>
  <c r="I234" i="8"/>
  <c r="AB211" i="8"/>
  <c r="U96" i="8"/>
  <c r="T211" i="8"/>
  <c r="AA96" i="8"/>
  <c r="H211" i="8"/>
  <c r="Y96" i="8"/>
  <c r="S211" i="8"/>
  <c r="AF96" i="8"/>
  <c r="F142" i="8"/>
  <c r="AB119" i="8"/>
  <c r="R119" i="8"/>
  <c r="V96" i="8"/>
  <c r="AG96" i="8"/>
  <c r="AF119" i="8"/>
  <c r="X119" i="8"/>
  <c r="W96" i="8"/>
  <c r="L96" i="8"/>
  <c r="G119" i="8"/>
  <c r="AC119" i="8"/>
  <c r="O96" i="8"/>
  <c r="AI96" i="8"/>
  <c r="AI50" i="8"/>
  <c r="L188" i="8"/>
  <c r="AD119" i="8"/>
  <c r="S119" i="8"/>
  <c r="AH96" i="8"/>
  <c r="AE96" i="8"/>
  <c r="P50" i="8"/>
  <c r="R142" i="8"/>
  <c r="V188" i="8"/>
  <c r="G211" i="8"/>
  <c r="AE211" i="8"/>
  <c r="X96" i="8"/>
  <c r="N96" i="8"/>
  <c r="AB96" i="8"/>
  <c r="Q188" i="8"/>
  <c r="V211" i="8"/>
  <c r="AA211" i="8"/>
  <c r="P96" i="8"/>
  <c r="R96" i="8"/>
  <c r="AC96" i="8"/>
  <c r="S96" i="8"/>
  <c r="R50" i="8"/>
  <c r="AB188" i="8"/>
  <c r="M188" i="8"/>
  <c r="Y211" i="8"/>
  <c r="N211" i="8"/>
  <c r="K96" i="8"/>
  <c r="M96" i="8"/>
  <c r="Z96" i="8"/>
  <c r="I96" i="8"/>
  <c r="AD50" i="8"/>
  <c r="Z50" i="8"/>
  <c r="R211" i="8"/>
  <c r="T96" i="8"/>
  <c r="AD96" i="8"/>
  <c r="J96" i="8"/>
  <c r="AG50" i="8"/>
  <c r="Q50" i="8"/>
  <c r="L211" i="8"/>
  <c r="F211" i="8"/>
  <c r="K211" i="8"/>
  <c r="X211" i="8"/>
  <c r="X50" i="8"/>
  <c r="AA188" i="8"/>
  <c r="N188" i="8"/>
  <c r="S142" i="8"/>
  <c r="M50" i="8"/>
  <c r="Y188" i="8"/>
  <c r="H142" i="8"/>
  <c r="U211" i="8"/>
  <c r="AF211" i="8"/>
  <c r="Z211" i="8"/>
  <c r="AH211" i="8"/>
  <c r="W50" i="8"/>
  <c r="H50" i="8"/>
  <c r="AG188" i="8"/>
  <c r="J188" i="8"/>
  <c r="AG142" i="8"/>
  <c r="AG211" i="8"/>
  <c r="J211" i="8"/>
  <c r="O211" i="8"/>
  <c r="AC211" i="8"/>
  <c r="O50" i="8"/>
  <c r="AC50" i="8"/>
  <c r="G188" i="8"/>
  <c r="R188" i="8"/>
  <c r="N142" i="8"/>
  <c r="AA142" i="8"/>
  <c r="AI188" i="8"/>
  <c r="AI211" i="8"/>
  <c r="Q211" i="8"/>
  <c r="L50" i="8"/>
  <c r="U50" i="8"/>
  <c r="U188" i="8"/>
  <c r="AD188" i="8"/>
  <c r="AI142" i="8"/>
  <c r="X142" i="8"/>
  <c r="AH142" i="8"/>
  <c r="P142" i="8"/>
  <c r="AB142" i="8"/>
  <c r="P119" i="8"/>
  <c r="V119" i="8"/>
  <c r="U119" i="8"/>
  <c r="Z119" i="8"/>
  <c r="T50" i="8"/>
  <c r="I50" i="8"/>
  <c r="J50" i="8"/>
  <c r="F50" i="8"/>
  <c r="AE188" i="8"/>
  <c r="AC188" i="8"/>
  <c r="Z188" i="8"/>
  <c r="AD142" i="8"/>
  <c r="K142" i="8"/>
  <c r="Z142" i="8"/>
  <c r="V142" i="8"/>
  <c r="T119" i="8"/>
  <c r="F119" i="8"/>
  <c r="Y119" i="8"/>
  <c r="AA119" i="8"/>
  <c r="AE50" i="8"/>
  <c r="AH50" i="8"/>
  <c r="AF50" i="8"/>
  <c r="AA50" i="8"/>
  <c r="S188" i="8"/>
  <c r="F188" i="8"/>
  <c r="AF188" i="8"/>
  <c r="W188" i="8"/>
  <c r="L142" i="8"/>
  <c r="J142" i="8"/>
  <c r="AF142" i="8"/>
  <c r="Q142" i="8"/>
  <c r="W142" i="8"/>
  <c r="AE119" i="8"/>
  <c r="O119" i="8"/>
  <c r="AI119" i="8"/>
  <c r="J119" i="8"/>
  <c r="G50" i="8"/>
  <c r="S50" i="8"/>
  <c r="N50" i="8"/>
  <c r="AB50" i="8"/>
  <c r="K188" i="8"/>
  <c r="O188" i="8"/>
  <c r="I188" i="8"/>
  <c r="AH188" i="8"/>
  <c r="T142" i="8"/>
  <c r="AE142" i="8"/>
  <c r="O142" i="8"/>
  <c r="AC142" i="8"/>
  <c r="G142" i="8"/>
  <c r="N119" i="8"/>
  <c r="M119" i="8"/>
  <c r="AH119" i="8"/>
  <c r="K50" i="8"/>
  <c r="V50" i="8"/>
  <c r="T188" i="8"/>
  <c r="P188" i="8"/>
  <c r="X188" i="8"/>
  <c r="U142" i="8"/>
  <c r="M142" i="8"/>
  <c r="Y142" i="8"/>
  <c r="AD234" i="8"/>
  <c r="N234" i="8"/>
  <c r="L27" i="8"/>
  <c r="AD27" i="8"/>
  <c r="H234" i="8"/>
  <c r="AI27" i="8"/>
  <c r="AH27" i="8"/>
  <c r="H27" i="8"/>
  <c r="F27" i="8"/>
  <c r="O234" i="8"/>
  <c r="AF234" i="8"/>
  <c r="AE234" i="8"/>
  <c r="R234" i="8"/>
  <c r="K234" i="8"/>
  <c r="R27" i="8"/>
  <c r="Y27" i="8"/>
  <c r="V27" i="8"/>
  <c r="S27" i="8"/>
  <c r="M234" i="8"/>
  <c r="T234" i="8"/>
  <c r="W234" i="8"/>
  <c r="S234" i="8"/>
  <c r="AA234" i="8"/>
  <c r="U27" i="8"/>
  <c r="Q234" i="8"/>
  <c r="AE27" i="8"/>
  <c r="AG27" i="8"/>
  <c r="M27" i="8"/>
  <c r="AF27" i="8"/>
  <c r="P234" i="8"/>
  <c r="X234" i="8"/>
  <c r="AC234" i="8"/>
  <c r="AH234" i="8"/>
  <c r="Y234" i="8"/>
  <c r="Z27" i="8"/>
  <c r="U234" i="8"/>
  <c r="W27" i="8"/>
  <c r="X27" i="8"/>
  <c r="AA27" i="8"/>
  <c r="G234" i="8"/>
  <c r="V234" i="8"/>
  <c r="Z234" i="8"/>
  <c r="J8" i="9"/>
  <c r="E207" i="8"/>
  <c r="E64" i="8"/>
  <c r="E104" i="8"/>
  <c r="E71" i="8"/>
  <c r="E147" i="8" l="1"/>
  <c r="E162" i="8"/>
  <c r="E139" i="8"/>
  <c r="E166" i="8"/>
  <c r="E175" i="8"/>
  <c r="E223" i="8"/>
  <c r="E190" i="8"/>
  <c r="E118" i="8"/>
  <c r="E100" i="8"/>
  <c r="E229" i="8"/>
  <c r="E218" i="8"/>
  <c r="E214" i="8"/>
  <c r="E126" i="8"/>
  <c r="E195" i="8"/>
  <c r="E201" i="8"/>
  <c r="E169" i="8"/>
  <c r="E99" i="8"/>
  <c r="E180" i="8"/>
  <c r="E85" i="8"/>
  <c r="E140" i="8"/>
  <c r="E127" i="8"/>
  <c r="E82" i="8"/>
  <c r="E209" i="8"/>
  <c r="E80" i="8"/>
  <c r="E225" i="8"/>
  <c r="E194" i="8"/>
  <c r="E90" i="8"/>
  <c r="E88" i="8"/>
  <c r="E152" i="8"/>
  <c r="E111" i="8"/>
  <c r="E254" i="8"/>
  <c r="E105" i="8"/>
  <c r="E196" i="8"/>
  <c r="E219" i="8"/>
  <c r="E113" i="8"/>
  <c r="E131" i="8"/>
  <c r="E170" i="8"/>
  <c r="E178" i="8"/>
  <c r="E161" i="8"/>
  <c r="E77" i="8"/>
  <c r="E215" i="8"/>
  <c r="E93" i="8"/>
  <c r="E174" i="8"/>
  <c r="E199" i="8"/>
  <c r="E125" i="8"/>
  <c r="E226" i="8"/>
  <c r="E146" i="8"/>
  <c r="E130" i="8"/>
  <c r="E81" i="8"/>
  <c r="E92" i="8"/>
  <c r="E143" i="8"/>
  <c r="E208" i="8"/>
  <c r="E157" i="8"/>
  <c r="E193" i="8"/>
  <c r="E217" i="8"/>
  <c r="E203" i="8"/>
  <c r="E149" i="8"/>
  <c r="E134" i="8"/>
  <c r="E243" i="8"/>
  <c r="E145" i="8"/>
  <c r="E184" i="8"/>
  <c r="E117" i="8"/>
  <c r="E251" i="8"/>
  <c r="E124" i="8"/>
  <c r="E148" i="8"/>
  <c r="E220" i="8"/>
  <c r="E98" i="8"/>
  <c r="E192" i="8"/>
  <c r="E204" i="8"/>
  <c r="E252" i="8"/>
  <c r="E181" i="8"/>
  <c r="E138" i="8"/>
  <c r="E103" i="8"/>
  <c r="E233" i="8"/>
  <c r="E172" i="8"/>
  <c r="E232" i="8"/>
  <c r="E210" i="8"/>
  <c r="E34" i="8"/>
  <c r="E247" i="8"/>
  <c r="E183" i="8"/>
  <c r="E228" i="8"/>
  <c r="E168" i="8"/>
  <c r="E212" i="8"/>
  <c r="E240" i="8"/>
  <c r="E221" i="8"/>
  <c r="E248" i="8"/>
  <c r="E213" i="8"/>
  <c r="E227" i="8"/>
  <c r="E245" i="8"/>
  <c r="E235" i="8"/>
  <c r="E211" i="8"/>
  <c r="E234" i="8"/>
  <c r="E250" i="8"/>
  <c r="E239" i="8"/>
  <c r="E244" i="8"/>
  <c r="E241" i="8"/>
  <c r="E222" i="8"/>
  <c r="E230" i="8"/>
  <c r="E236" i="8"/>
  <c r="E256" i="8"/>
  <c r="E216" i="8"/>
  <c r="E185" i="8"/>
  <c r="E249" i="8"/>
  <c r="E224" i="8"/>
  <c r="E253" i="8"/>
  <c r="E160" i="8"/>
  <c r="E171" i="8"/>
  <c r="E144" i="8"/>
  <c r="E179" i="8"/>
  <c r="E159" i="8"/>
  <c r="E156" i="8"/>
  <c r="E167" i="8"/>
  <c r="E153" i="8"/>
  <c r="E206" i="8"/>
  <c r="E120" i="8"/>
  <c r="E202" i="8"/>
  <c r="E189" i="8"/>
  <c r="E165" i="8"/>
  <c r="E142" i="8"/>
  <c r="E197" i="8"/>
  <c r="E200" i="8"/>
  <c r="E188" i="8"/>
  <c r="E155" i="8"/>
  <c r="E176" i="8"/>
  <c r="E186" i="8"/>
  <c r="E173" i="8"/>
  <c r="E151" i="8"/>
  <c r="E163" i="8"/>
  <c r="E129" i="8"/>
  <c r="E83" i="8"/>
  <c r="E205" i="8"/>
  <c r="E73" i="8"/>
  <c r="E94" i="8"/>
  <c r="E97" i="8"/>
  <c r="E141" i="8"/>
  <c r="E110" i="8"/>
  <c r="E109" i="8"/>
  <c r="E78" i="8"/>
  <c r="E75" i="8"/>
  <c r="E87" i="8"/>
  <c r="E102" i="8"/>
  <c r="E107" i="8"/>
  <c r="E135" i="8"/>
  <c r="E122" i="8"/>
  <c r="E101" i="8"/>
  <c r="E128" i="8"/>
  <c r="E96" i="8"/>
  <c r="E106" i="8"/>
  <c r="E74" i="8"/>
  <c r="E137" i="8"/>
  <c r="E84" i="8"/>
  <c r="E76" i="8"/>
  <c r="E114" i="8"/>
  <c r="E115" i="8"/>
  <c r="E86" i="8"/>
  <c r="E121" i="8"/>
  <c r="E119" i="8"/>
  <c r="E136" i="8"/>
  <c r="E133" i="8"/>
  <c r="E42" i="8"/>
  <c r="E55" i="8"/>
  <c r="E58" i="8"/>
  <c r="E57" i="8"/>
  <c r="E65" i="8"/>
  <c r="E41" i="8"/>
  <c r="E39" i="8"/>
  <c r="E49" i="8"/>
  <c r="E61" i="8"/>
  <c r="E47" i="8"/>
  <c r="E60" i="8"/>
  <c r="E54" i="8"/>
  <c r="E56" i="8"/>
  <c r="E29" i="8"/>
  <c r="E70" i="8"/>
  <c r="E35" i="8"/>
  <c r="E40" i="8"/>
  <c r="E48" i="8"/>
  <c r="E66" i="8"/>
  <c r="E33" i="8"/>
  <c r="E45" i="8"/>
  <c r="E59" i="8"/>
  <c r="E62" i="8"/>
  <c r="E37" i="8"/>
  <c r="E38" i="8"/>
  <c r="E51" i="8"/>
  <c r="E36" i="8"/>
  <c r="E53" i="8"/>
  <c r="E32" i="8"/>
  <c r="E43" i="8"/>
  <c r="E69" i="8"/>
  <c r="E31" i="8"/>
  <c r="E52" i="8"/>
  <c r="E46" i="8"/>
  <c r="E44" i="8"/>
  <c r="E72" i="8"/>
  <c r="E28" i="8"/>
  <c r="E67" i="8"/>
  <c r="E68" i="8"/>
  <c r="E63" i="8"/>
  <c r="E30" i="8"/>
  <c r="E27" i="8"/>
  <c r="E50" i="8"/>
  <c r="D14" i="8"/>
  <c r="AA14" i="8" l="1"/>
  <c r="AS14" i="8"/>
  <c r="AR14" i="8"/>
  <c r="AQ14" i="8"/>
  <c r="AP14" i="8"/>
  <c r="AO14" i="8"/>
  <c r="AN14" i="8"/>
  <c r="AJ14" i="8"/>
  <c r="AM14" i="8"/>
  <c r="AL14" i="8"/>
  <c r="AK14" i="8"/>
  <c r="D17" i="8"/>
  <c r="D7" i="8"/>
  <c r="D15" i="8"/>
  <c r="D12" i="8"/>
  <c r="D5" i="8"/>
  <c r="D11" i="8"/>
  <c r="D20" i="8"/>
  <c r="D16" i="8"/>
  <c r="D10" i="8"/>
  <c r="D22" i="8"/>
  <c r="D26" i="8"/>
  <c r="D25" i="8"/>
  <c r="D23" i="8"/>
  <c r="D6" i="8"/>
  <c r="D21" i="8"/>
  <c r="D19" i="8"/>
  <c r="D9" i="8"/>
  <c r="D24" i="8"/>
  <c r="D8" i="8"/>
  <c r="D18" i="8"/>
  <c r="D13" i="8"/>
  <c r="M14" i="8"/>
  <c r="Q14" i="8"/>
  <c r="T14" i="8"/>
  <c r="N14" i="8"/>
  <c r="AD14" i="8"/>
  <c r="S14" i="8"/>
  <c r="AB14" i="8"/>
  <c r="F14" i="8"/>
  <c r="AE14" i="8"/>
  <c r="K14" i="8"/>
  <c r="L14" i="8"/>
  <c r="Y14" i="8"/>
  <c r="W14" i="8"/>
  <c r="I14" i="8"/>
  <c r="J14" i="8"/>
  <c r="O14" i="8"/>
  <c r="AG14" i="8"/>
  <c r="H14" i="8"/>
  <c r="AH14" i="8"/>
  <c r="G14" i="8"/>
  <c r="X14" i="8"/>
  <c r="AF14" i="8"/>
  <c r="Z14" i="8"/>
  <c r="AC14" i="8"/>
  <c r="U14" i="8"/>
  <c r="R14" i="8"/>
  <c r="AI14" i="8"/>
  <c r="V14" i="8"/>
  <c r="P14" i="8"/>
  <c r="V13" i="8" l="1"/>
  <c r="AS13" i="8"/>
  <c r="AQ13" i="8"/>
  <c r="AR13" i="8"/>
  <c r="AO13" i="8"/>
  <c r="AN13" i="8"/>
  <c r="AP13" i="8"/>
  <c r="AM13" i="8"/>
  <c r="AL13" i="8"/>
  <c r="AJ13" i="8"/>
  <c r="AK13" i="8"/>
  <c r="AS23" i="8"/>
  <c r="AQ23" i="8"/>
  <c r="AP23" i="8"/>
  <c r="AO23" i="8"/>
  <c r="AR23" i="8"/>
  <c r="AN23" i="8"/>
  <c r="AL23" i="8"/>
  <c r="AJ23" i="8"/>
  <c r="AM23" i="8"/>
  <c r="AK23" i="8"/>
  <c r="F5" i="8"/>
  <c r="AS5" i="8"/>
  <c r="AQ5" i="8"/>
  <c r="AR5" i="8"/>
  <c r="AO5" i="8"/>
  <c r="AP5" i="8"/>
  <c r="AN5" i="8"/>
  <c r="AL5" i="8"/>
  <c r="AM5" i="8"/>
  <c r="AK5" i="8"/>
  <c r="AJ5" i="8"/>
  <c r="Z18" i="8"/>
  <c r="AR18" i="8"/>
  <c r="AP18" i="8"/>
  <c r="AS18" i="8"/>
  <c r="AQ18" i="8"/>
  <c r="AO18" i="8"/>
  <c r="AM18" i="8"/>
  <c r="AK18" i="8"/>
  <c r="AN18" i="8"/>
  <c r="AL18" i="8"/>
  <c r="AJ18" i="8"/>
  <c r="X25" i="8"/>
  <c r="AR25" i="8"/>
  <c r="AS25" i="8"/>
  <c r="AQ25" i="8"/>
  <c r="AO25" i="8"/>
  <c r="AN25" i="8"/>
  <c r="AP25" i="8"/>
  <c r="AK25" i="8"/>
  <c r="AL25" i="8"/>
  <c r="AJ25" i="8"/>
  <c r="AM25" i="8"/>
  <c r="AR12" i="8"/>
  <c r="AQ12" i="8"/>
  <c r="AS12" i="8"/>
  <c r="AP12" i="8"/>
  <c r="AL12" i="8"/>
  <c r="AM12" i="8"/>
  <c r="AK12" i="8"/>
  <c r="AN12" i="8"/>
  <c r="AJ12" i="8"/>
  <c r="AO12" i="8"/>
  <c r="AF8" i="8"/>
  <c r="AR8" i="8"/>
  <c r="AS8" i="8"/>
  <c r="AQ8" i="8"/>
  <c r="AM8" i="8"/>
  <c r="AO8" i="8"/>
  <c r="AN8" i="8"/>
  <c r="AK8" i="8"/>
  <c r="AJ8" i="8"/>
  <c r="AL8" i="8"/>
  <c r="AP8" i="8"/>
  <c r="Y26" i="8"/>
  <c r="AR26" i="8"/>
  <c r="AS26" i="8"/>
  <c r="AP26" i="8"/>
  <c r="AQ26" i="8"/>
  <c r="AO26" i="8"/>
  <c r="AM26" i="8"/>
  <c r="AK26" i="8"/>
  <c r="AN26" i="8"/>
  <c r="AL26" i="8"/>
  <c r="AJ26" i="8"/>
  <c r="AS15" i="8"/>
  <c r="AQ15" i="8"/>
  <c r="AR15" i="8"/>
  <c r="AO15" i="8"/>
  <c r="AP15" i="8"/>
  <c r="AN15" i="8"/>
  <c r="AL15" i="8"/>
  <c r="AK15" i="8"/>
  <c r="AJ15" i="8"/>
  <c r="AM15" i="8"/>
  <c r="H24" i="8"/>
  <c r="AR24" i="8"/>
  <c r="AS24" i="8"/>
  <c r="AQ24" i="8"/>
  <c r="AM24" i="8"/>
  <c r="AO24" i="8"/>
  <c r="AN24" i="8"/>
  <c r="AK24" i="8"/>
  <c r="AP24" i="8"/>
  <c r="AL24" i="8"/>
  <c r="AJ24" i="8"/>
  <c r="Q22" i="8"/>
  <c r="AS22" i="8"/>
  <c r="AQ22" i="8"/>
  <c r="AP22" i="8"/>
  <c r="AO22" i="8"/>
  <c r="AR22" i="8"/>
  <c r="AM22" i="8"/>
  <c r="AJ22" i="8"/>
  <c r="AL22" i="8"/>
  <c r="AN22" i="8"/>
  <c r="AK22" i="8"/>
  <c r="AS7" i="8"/>
  <c r="AQ7" i="8"/>
  <c r="AO7" i="8"/>
  <c r="AM7" i="8"/>
  <c r="AN7" i="8"/>
  <c r="AL7" i="8"/>
  <c r="AK7" i="8"/>
  <c r="AJ7" i="8"/>
  <c r="AP7" i="8"/>
  <c r="AR7" i="8"/>
  <c r="AR9" i="8"/>
  <c r="AS9" i="8"/>
  <c r="AP9" i="8"/>
  <c r="AQ9" i="8"/>
  <c r="AO9" i="8"/>
  <c r="AM9" i="8"/>
  <c r="AN9" i="8"/>
  <c r="AL9" i="8"/>
  <c r="AK9" i="8"/>
  <c r="AJ9" i="8"/>
  <c r="AR10" i="8"/>
  <c r="AS10" i="8"/>
  <c r="AP10" i="8"/>
  <c r="AO10" i="8"/>
  <c r="AQ10" i="8"/>
  <c r="AM10" i="8"/>
  <c r="AN10" i="8"/>
  <c r="AK10" i="8"/>
  <c r="AJ10" i="8"/>
  <c r="AL10" i="8"/>
  <c r="AR17" i="8"/>
  <c r="AS17" i="8"/>
  <c r="AQ17" i="8"/>
  <c r="AM17" i="8"/>
  <c r="AP17" i="8"/>
  <c r="AO17" i="8"/>
  <c r="AK17" i="8"/>
  <c r="AN17" i="8"/>
  <c r="AJ17" i="8"/>
  <c r="AL17" i="8"/>
  <c r="AE19" i="8"/>
  <c r="AR19" i="8"/>
  <c r="AS19" i="8"/>
  <c r="AQ19" i="8"/>
  <c r="AM19" i="8"/>
  <c r="AN19" i="8"/>
  <c r="AP19" i="8"/>
  <c r="AJ19" i="8"/>
  <c r="AO19" i="8"/>
  <c r="AK19" i="8"/>
  <c r="AL19" i="8"/>
  <c r="T16" i="8"/>
  <c r="AR16" i="8"/>
  <c r="AS16" i="8"/>
  <c r="AP16" i="8"/>
  <c r="AM16" i="8"/>
  <c r="AQ16" i="8"/>
  <c r="AN16" i="8"/>
  <c r="AK16" i="8"/>
  <c r="AJ16" i="8"/>
  <c r="AO16" i="8"/>
  <c r="AL16" i="8"/>
  <c r="W21" i="8"/>
  <c r="AS21" i="8"/>
  <c r="AQ21" i="8"/>
  <c r="AR21" i="8"/>
  <c r="AO21" i="8"/>
  <c r="AP21" i="8"/>
  <c r="AN21" i="8"/>
  <c r="AL21" i="8"/>
  <c r="AM21" i="8"/>
  <c r="AK21" i="8"/>
  <c r="AJ21" i="8"/>
  <c r="AH20" i="8"/>
  <c r="AR20" i="8"/>
  <c r="AP20" i="8"/>
  <c r="AS20" i="8"/>
  <c r="AQ20" i="8"/>
  <c r="AM20" i="8"/>
  <c r="AN20" i="8"/>
  <c r="AK20" i="8"/>
  <c r="AJ20" i="8"/>
  <c r="AO20" i="8"/>
  <c r="AL20" i="8"/>
  <c r="AD6" i="8"/>
  <c r="AS6" i="8"/>
  <c r="AP6" i="8"/>
  <c r="AQ6" i="8"/>
  <c r="AO6" i="8"/>
  <c r="AN6" i="8"/>
  <c r="AK6" i="8"/>
  <c r="AJ6" i="8"/>
  <c r="AR6" i="8"/>
  <c r="AL6" i="8"/>
  <c r="AM6" i="8"/>
  <c r="G11" i="8"/>
  <c r="AR11" i="8"/>
  <c r="AQ11" i="8"/>
  <c r="AS11" i="8"/>
  <c r="AP11" i="8"/>
  <c r="AO11" i="8"/>
  <c r="AM11" i="8"/>
  <c r="AN11" i="8"/>
  <c r="AJ11" i="8"/>
  <c r="AK11" i="8"/>
  <c r="AL11" i="8"/>
  <c r="J22" i="8"/>
  <c r="I20" i="8"/>
  <c r="X17" i="8"/>
  <c r="V17" i="8"/>
  <c r="AI17" i="8"/>
  <c r="T17" i="8"/>
  <c r="AH17" i="8"/>
  <c r="F17" i="8"/>
  <c r="I17" i="8"/>
  <c r="O17" i="8"/>
  <c r="Q17" i="8"/>
  <c r="J17" i="8"/>
  <c r="AA17" i="8"/>
  <c r="P17" i="8"/>
  <c r="AD17" i="8"/>
  <c r="AE17" i="8"/>
  <c r="AG17" i="8"/>
  <c r="N17" i="8"/>
  <c r="Y17" i="8"/>
  <c r="H17" i="8"/>
  <c r="K17" i="8"/>
  <c r="Z17" i="8"/>
  <c r="G17" i="8"/>
  <c r="AB17" i="8"/>
  <c r="AC17" i="8"/>
  <c r="AF17" i="8"/>
  <c r="S17" i="8"/>
  <c r="M17" i="8"/>
  <c r="R17" i="8"/>
  <c r="U17" i="8"/>
  <c r="W17" i="8"/>
  <c r="L17" i="8"/>
  <c r="T5" i="8"/>
  <c r="I12" i="8"/>
  <c r="AD12" i="8"/>
  <c r="S12" i="8"/>
  <c r="AA12" i="8"/>
  <c r="O12" i="8"/>
  <c r="AE12" i="8"/>
  <c r="X12" i="8"/>
  <c r="G12" i="8"/>
  <c r="Q12" i="8"/>
  <c r="K12" i="8"/>
  <c r="AC12" i="8"/>
  <c r="AF12" i="8"/>
  <c r="Y12" i="8"/>
  <c r="M12" i="8"/>
  <c r="R12" i="8"/>
  <c r="F12" i="8"/>
  <c r="N12" i="8"/>
  <c r="AG12" i="8"/>
  <c r="W12" i="8"/>
  <c r="P12" i="8"/>
  <c r="AH12" i="8"/>
  <c r="L12" i="8"/>
  <c r="AB12" i="8"/>
  <c r="J12" i="8"/>
  <c r="V12" i="8"/>
  <c r="H12" i="8"/>
  <c r="U12" i="8"/>
  <c r="Z12" i="8"/>
  <c r="T12" i="8"/>
  <c r="AI12" i="8"/>
  <c r="AE15" i="8"/>
  <c r="Q15" i="8"/>
  <c r="T15" i="8"/>
  <c r="P15" i="8"/>
  <c r="L15" i="8"/>
  <c r="AF15" i="8"/>
  <c r="AG15" i="8"/>
  <c r="M15" i="8"/>
  <c r="AH15" i="8"/>
  <c r="K15" i="8"/>
  <c r="S15" i="8"/>
  <c r="X15" i="8"/>
  <c r="AI15" i="8"/>
  <c r="AD15" i="8"/>
  <c r="N15" i="8"/>
  <c r="AC15" i="8"/>
  <c r="G15" i="8"/>
  <c r="R15" i="8"/>
  <c r="J15" i="8"/>
  <c r="AA15" i="8"/>
  <c r="U15" i="8"/>
  <c r="W15" i="8"/>
  <c r="H15" i="8"/>
  <c r="AB15" i="8"/>
  <c r="Y15" i="8"/>
  <c r="Z15" i="8"/>
  <c r="V15" i="8"/>
  <c r="F15" i="8"/>
  <c r="O15" i="8"/>
  <c r="I15" i="8"/>
  <c r="AI7" i="8"/>
  <c r="N7" i="8"/>
  <c r="AH7" i="8"/>
  <c r="F7" i="8"/>
  <c r="T7" i="8"/>
  <c r="S7" i="8"/>
  <c r="Y7" i="8"/>
  <c r="AF7" i="8"/>
  <c r="I7" i="8"/>
  <c r="H7" i="8"/>
  <c r="U7" i="8"/>
  <c r="AA7" i="8"/>
  <c r="K7" i="8"/>
  <c r="L7" i="8"/>
  <c r="G7" i="8"/>
  <c r="M7" i="8"/>
  <c r="AC7" i="8"/>
  <c r="AB7" i="8"/>
  <c r="O7" i="8"/>
  <c r="Q7" i="8"/>
  <c r="AE7" i="8"/>
  <c r="X7" i="8"/>
  <c r="R7" i="8"/>
  <c r="Z7" i="8"/>
  <c r="V7" i="8"/>
  <c r="AG7" i="8"/>
  <c r="AD7" i="8"/>
  <c r="W7" i="8"/>
  <c r="J7" i="8"/>
  <c r="P7" i="8"/>
  <c r="S5" i="8"/>
  <c r="O20" i="8"/>
  <c r="AG5" i="8"/>
  <c r="U5" i="8"/>
  <c r="M5" i="8"/>
  <c r="L5" i="8"/>
  <c r="AA5" i="8"/>
  <c r="G5" i="8"/>
  <c r="V5" i="8"/>
  <c r="AB5" i="8"/>
  <c r="X5" i="8"/>
  <c r="R5" i="8"/>
  <c r="AI5" i="8"/>
  <c r="Z5" i="8"/>
  <c r="Y5" i="8"/>
  <c r="P5" i="8"/>
  <c r="AH5" i="8"/>
  <c r="W5" i="8"/>
  <c r="Z20" i="8"/>
  <c r="AD21" i="8"/>
  <c r="H21" i="8"/>
  <c r="I21" i="8"/>
  <c r="W20" i="8"/>
  <c r="G20" i="8"/>
  <c r="AI11" i="8"/>
  <c r="AF11" i="8"/>
  <c r="I5" i="8"/>
  <c r="K5" i="8"/>
  <c r="AE5" i="8"/>
  <c r="H5" i="8"/>
  <c r="AD5" i="8"/>
  <c r="O5" i="8"/>
  <c r="Q5" i="8"/>
  <c r="AD20" i="8"/>
  <c r="F22" i="8"/>
  <c r="J5" i="8"/>
  <c r="N5" i="8"/>
  <c r="AF5" i="8"/>
  <c r="AC5" i="8"/>
  <c r="AB19" i="8"/>
  <c r="U11" i="8"/>
  <c r="H11" i="8"/>
  <c r="Q20" i="8"/>
  <c r="S11" i="8"/>
  <c r="X21" i="8"/>
  <c r="AD11" i="8"/>
  <c r="V20" i="8"/>
  <c r="M20" i="8"/>
  <c r="J21" i="8"/>
  <c r="T20" i="8"/>
  <c r="AC11" i="8"/>
  <c r="AA20" i="8"/>
  <c r="P19" i="8"/>
  <c r="N8" i="8"/>
  <c r="M8" i="8"/>
  <c r="G19" i="8"/>
  <c r="AH19" i="8"/>
  <c r="M19" i="8"/>
  <c r="P24" i="8"/>
  <c r="I22" i="8"/>
  <c r="X22" i="8"/>
  <c r="AB21" i="8"/>
  <c r="AC22" i="8"/>
  <c r="V24" i="8"/>
  <c r="H22" i="8"/>
  <c r="N19" i="8"/>
  <c r="L20" i="8"/>
  <c r="K21" i="8"/>
  <c r="K11" i="8"/>
  <c r="AB20" i="8"/>
  <c r="U18" i="8"/>
  <c r="AA21" i="8"/>
  <c r="AC21" i="8"/>
  <c r="T21" i="8"/>
  <c r="H19" i="8"/>
  <c r="O19" i="8"/>
  <c r="AE16" i="8"/>
  <c r="U16" i="8"/>
  <c r="AB16" i="8"/>
  <c r="L16" i="8"/>
  <c r="AD16" i="8"/>
  <c r="T11" i="8"/>
  <c r="L11" i="8"/>
  <c r="T6" i="8"/>
  <c r="AG6" i="8"/>
  <c r="J6" i="8"/>
  <c r="R6" i="8"/>
  <c r="AC6" i="8"/>
  <c r="L6" i="8"/>
  <c r="U6" i="8"/>
  <c r="O6" i="8"/>
  <c r="L19" i="8"/>
  <c r="R19" i="8"/>
  <c r="X11" i="8"/>
  <c r="AE8" i="8"/>
  <c r="U8" i="8"/>
  <c r="K16" i="8"/>
  <c r="M6" i="8"/>
  <c r="T13" i="8"/>
  <c r="AG11" i="8"/>
  <c r="J11" i="8"/>
  <c r="AE6" i="8"/>
  <c r="F6" i="8"/>
  <c r="V16" i="8"/>
  <c r="P18" i="8"/>
  <c r="AI8" i="8"/>
  <c r="Z26" i="8"/>
  <c r="O18" i="8"/>
  <c r="AG8" i="8"/>
  <c r="K8" i="8"/>
  <c r="Q8" i="8"/>
  <c r="T26" i="8"/>
  <c r="O25" i="8"/>
  <c r="R13" i="8"/>
  <c r="I6" i="8"/>
  <c r="I18" i="8"/>
  <c r="AE18" i="8"/>
  <c r="AD26" i="8"/>
  <c r="F21" i="8"/>
  <c r="H16" i="8"/>
  <c r="L8" i="8"/>
  <c r="Q11" i="8"/>
  <c r="I8" i="8"/>
  <c r="V8" i="8"/>
  <c r="W13" i="8"/>
  <c r="H13" i="8"/>
  <c r="AG18" i="8"/>
  <c r="K18" i="8"/>
  <c r="H26" i="8"/>
  <c r="S8" i="8"/>
  <c r="AB13" i="8"/>
  <c r="AC18" i="8"/>
  <c r="H8" i="8"/>
  <c r="AC8" i="8"/>
  <c r="I13" i="8"/>
  <c r="AI13" i="8"/>
  <c r="AI18" i="8"/>
  <c r="J18" i="8"/>
  <c r="I16" i="8"/>
  <c r="Q16" i="8"/>
  <c r="O22" i="8"/>
  <c r="F8" i="8"/>
  <c r="M13" i="8"/>
  <c r="AG13" i="8"/>
  <c r="AB8" i="8"/>
  <c r="U13" i="8"/>
  <c r="Z13" i="8"/>
  <c r="G18" i="8"/>
  <c r="S18" i="8"/>
  <c r="P16" i="8"/>
  <c r="AG16" i="8"/>
  <c r="Q23" i="8"/>
  <c r="AI23" i="8"/>
  <c r="AF23" i="8"/>
  <c r="L23" i="8"/>
  <c r="AG23" i="8"/>
  <c r="R23" i="8"/>
  <c r="P23" i="8"/>
  <c r="N23" i="8"/>
  <c r="AC23" i="8"/>
  <c r="X23" i="8"/>
  <c r="V23" i="8"/>
  <c r="I23" i="8"/>
  <c r="F23" i="8"/>
  <c r="M23" i="8"/>
  <c r="Y23" i="8"/>
  <c r="AH23" i="8"/>
  <c r="K23" i="8"/>
  <c r="T23" i="8"/>
  <c r="H23" i="8"/>
  <c r="U23" i="8"/>
  <c r="AE23" i="8"/>
  <c r="J23" i="8"/>
  <c r="W23" i="8"/>
  <c r="AB23" i="8"/>
  <c r="Z23" i="8"/>
  <c r="AA23" i="8"/>
  <c r="G23" i="8"/>
  <c r="O23" i="8"/>
  <c r="S23" i="8"/>
  <c r="AD23" i="8"/>
  <c r="X9" i="8"/>
  <c r="Y9" i="8"/>
  <c r="J9" i="8"/>
  <c r="M9" i="8"/>
  <c r="R9" i="8"/>
  <c r="N9" i="8"/>
  <c r="AC9" i="8"/>
  <c r="AH9" i="8"/>
  <c r="AA9" i="8"/>
  <c r="I9" i="8"/>
  <c r="AE9" i="8"/>
  <c r="L9" i="8"/>
  <c r="AG9" i="8"/>
  <c r="AB9" i="8"/>
  <c r="W9" i="8"/>
  <c r="V9" i="8"/>
  <c r="P9" i="8"/>
  <c r="AI9" i="8"/>
  <c r="AF9" i="8"/>
  <c r="F9" i="8"/>
  <c r="H9" i="8"/>
  <c r="G9" i="8"/>
  <c r="AD9" i="8"/>
  <c r="S9" i="8"/>
  <c r="U9" i="8"/>
  <c r="K9" i="8"/>
  <c r="Z9" i="8"/>
  <c r="O9" i="8"/>
  <c r="Q9" i="8"/>
  <c r="T9" i="8"/>
  <c r="AI10" i="8"/>
  <c r="N10" i="8"/>
  <c r="J10" i="8"/>
  <c r="AC10" i="8"/>
  <c r="H10" i="8"/>
  <c r="Z10" i="8"/>
  <c r="G10" i="8"/>
  <c r="I10" i="8"/>
  <c r="AF10" i="8"/>
  <c r="O10" i="8"/>
  <c r="L10" i="8"/>
  <c r="AH10" i="8"/>
  <c r="V10" i="8"/>
  <c r="S10" i="8"/>
  <c r="AB10" i="8"/>
  <c r="K10" i="8"/>
  <c r="R10" i="8"/>
  <c r="F10" i="8"/>
  <c r="AG10" i="8"/>
  <c r="AD10" i="8"/>
  <c r="AA10" i="8"/>
  <c r="M10" i="8"/>
  <c r="AE10" i="8"/>
  <c r="Q10" i="8"/>
  <c r="U10" i="8"/>
  <c r="T10" i="8"/>
  <c r="P10" i="8"/>
  <c r="X10" i="8"/>
  <c r="W10" i="8"/>
  <c r="Y10" i="8"/>
  <c r="L25" i="8"/>
  <c r="Y24" i="8"/>
  <c r="J24" i="8"/>
  <c r="W26" i="8"/>
  <c r="N24" i="8"/>
  <c r="G22" i="8"/>
  <c r="Y22" i="8"/>
  <c r="AF22" i="8"/>
  <c r="AH22" i="8"/>
  <c r="L22" i="8"/>
  <c r="AD22" i="8"/>
  <c r="R22" i="8"/>
  <c r="AI22" i="8"/>
  <c r="AB22" i="8"/>
  <c r="W22" i="8"/>
  <c r="U22" i="8"/>
  <c r="AG22" i="8"/>
  <c r="P22" i="8"/>
  <c r="AE22" i="8"/>
  <c r="AA22" i="8"/>
  <c r="T25" i="8"/>
  <c r="W25" i="8"/>
  <c r="AB24" i="8"/>
  <c r="Z22" i="8"/>
  <c r="X8" i="8"/>
  <c r="AD19" i="8"/>
  <c r="AG19" i="8"/>
  <c r="Z19" i="8"/>
  <c r="AI19" i="8"/>
  <c r="T19" i="8"/>
  <c r="J19" i="8"/>
  <c r="S19" i="8"/>
  <c r="Y19" i="8"/>
  <c r="F19" i="8"/>
  <c r="AC19" i="8"/>
  <c r="U19" i="8"/>
  <c r="AA19" i="8"/>
  <c r="Q19" i="8"/>
  <c r="W19" i="8"/>
  <c r="V19" i="8"/>
  <c r="X19" i="8"/>
  <c r="AF19" i="8"/>
  <c r="M22" i="8"/>
  <c r="K22" i="8"/>
  <c r="AC25" i="8"/>
  <c r="AD25" i="8"/>
  <c r="AB25" i="8"/>
  <c r="V6" i="8"/>
  <c r="Q24" i="8"/>
  <c r="AI24" i="8"/>
  <c r="I11" i="8"/>
  <c r="K19" i="8"/>
  <c r="K24" i="8"/>
  <c r="I19" i="8"/>
  <c r="AH25" i="8"/>
  <c r="R26" i="8"/>
  <c r="V22" i="8"/>
  <c r="G21" i="8"/>
  <c r="AH21" i="8"/>
  <c r="AF21" i="8"/>
  <c r="R21" i="8"/>
  <c r="AE21" i="8"/>
  <c r="L21" i="8"/>
  <c r="M21" i="8"/>
  <c r="Y21" i="8"/>
  <c r="Z21" i="8"/>
  <c r="V21" i="8"/>
  <c r="S21" i="8"/>
  <c r="O21" i="8"/>
  <c r="AI21" i="8"/>
  <c r="Q21" i="8"/>
  <c r="AG21" i="8"/>
  <c r="P21" i="8"/>
  <c r="N21" i="8"/>
  <c r="U21" i="8"/>
  <c r="N25" i="8"/>
  <c r="F25" i="8"/>
  <c r="O24" i="8"/>
  <c r="Z24" i="8"/>
  <c r="X24" i="8"/>
  <c r="AD24" i="8"/>
  <c r="S26" i="8"/>
  <c r="S22" i="8"/>
  <c r="F13" i="8"/>
  <c r="AH13" i="8"/>
  <c r="J13" i="8"/>
  <c r="N13" i="8"/>
  <c r="X13" i="8"/>
  <c r="Y13" i="8"/>
  <c r="AA13" i="8"/>
  <c r="AC13" i="8"/>
  <c r="Q13" i="8"/>
  <c r="P13" i="8"/>
  <c r="O13" i="8"/>
  <c r="K13" i="8"/>
  <c r="AE13" i="8"/>
  <c r="L13" i="8"/>
  <c r="S13" i="8"/>
  <c r="AD13" i="8"/>
  <c r="AF13" i="8"/>
  <c r="G13" i="8"/>
  <c r="X6" i="8"/>
  <c r="Z6" i="8"/>
  <c r="AA6" i="8"/>
  <c r="N6" i="8"/>
  <c r="W6" i="8"/>
  <c r="G6" i="8"/>
  <c r="S6" i="8"/>
  <c r="AB6" i="8"/>
  <c r="K6" i="8"/>
  <c r="Y6" i="8"/>
  <c r="P6" i="8"/>
  <c r="H6" i="8"/>
  <c r="AF6" i="8"/>
  <c r="AH6" i="8"/>
  <c r="AI6" i="8"/>
  <c r="Q6" i="8"/>
  <c r="AI16" i="8"/>
  <c r="X16" i="8"/>
  <c r="N16" i="8"/>
  <c r="S16" i="8"/>
  <c r="F16" i="8"/>
  <c r="J16" i="8"/>
  <c r="M16" i="8"/>
  <c r="W16" i="8"/>
  <c r="AH16" i="8"/>
  <c r="R16" i="8"/>
  <c r="Y16" i="8"/>
  <c r="G16" i="8"/>
  <c r="AF16" i="8"/>
  <c r="AC16" i="8"/>
  <c r="O16" i="8"/>
  <c r="Z16" i="8"/>
  <c r="AA16" i="8"/>
  <c r="AI25" i="8"/>
  <c r="G25" i="8"/>
  <c r="AG25" i="8"/>
  <c r="S25" i="8"/>
  <c r="J25" i="8"/>
  <c r="K25" i="8"/>
  <c r="P25" i="8"/>
  <c r="AE25" i="8"/>
  <c r="R25" i="8"/>
  <c r="Y25" i="8"/>
  <c r="V25" i="8"/>
  <c r="H25" i="8"/>
  <c r="Z25" i="8"/>
  <c r="U25" i="8"/>
  <c r="Q25" i="8"/>
  <c r="I25" i="8"/>
  <c r="N26" i="8"/>
  <c r="AF25" i="8"/>
  <c r="T22" i="8"/>
  <c r="AB18" i="8"/>
  <c r="Y18" i="8"/>
  <c r="M18" i="8"/>
  <c r="AA18" i="8"/>
  <c r="F18" i="8"/>
  <c r="W18" i="8"/>
  <c r="AH18" i="8"/>
  <c r="T18" i="8"/>
  <c r="AD18" i="8"/>
  <c r="R18" i="8"/>
  <c r="L18" i="8"/>
  <c r="N18" i="8"/>
  <c r="H18" i="8"/>
  <c r="Q18" i="8"/>
  <c r="X18" i="8"/>
  <c r="V18" i="8"/>
  <c r="AF18" i="8"/>
  <c r="R20" i="8"/>
  <c r="Y20" i="8"/>
  <c r="AI20" i="8"/>
  <c r="X20" i="8"/>
  <c r="J20" i="8"/>
  <c r="S20" i="8"/>
  <c r="F20" i="8"/>
  <c r="AC20" i="8"/>
  <c r="U20" i="8"/>
  <c r="AE20" i="8"/>
  <c r="K20" i="8"/>
  <c r="P20" i="8"/>
  <c r="AF20" i="8"/>
  <c r="AG20" i="8"/>
  <c r="N20" i="8"/>
  <c r="H20" i="8"/>
  <c r="M24" i="8"/>
  <c r="I24" i="8"/>
  <c r="W24" i="8"/>
  <c r="R24" i="8"/>
  <c r="AA24" i="8"/>
  <c r="F24" i="8"/>
  <c r="AE24" i="8"/>
  <c r="U24" i="8"/>
  <c r="AG24" i="8"/>
  <c r="AH24" i="8"/>
  <c r="L24" i="8"/>
  <c r="G24" i="8"/>
  <c r="T24" i="8"/>
  <c r="AC24" i="8"/>
  <c r="AF24" i="8"/>
  <c r="AF26" i="8"/>
  <c r="I26" i="8"/>
  <c r="P26" i="8"/>
  <c r="L26" i="8"/>
  <c r="F26" i="8"/>
  <c r="V26" i="8"/>
  <c r="G26" i="8"/>
  <c r="O26" i="8"/>
  <c r="AB26" i="8"/>
  <c r="Q26" i="8"/>
  <c r="AI26" i="8"/>
  <c r="AH26" i="8"/>
  <c r="AG26" i="8"/>
  <c r="K26" i="8"/>
  <c r="AA26" i="8"/>
  <c r="M26" i="8"/>
  <c r="AE26" i="8"/>
  <c r="U26" i="8"/>
  <c r="AC26" i="8"/>
  <c r="M25" i="8"/>
  <c r="S24" i="8"/>
  <c r="AA25" i="8"/>
  <c r="J26" i="8"/>
  <c r="X26" i="8"/>
  <c r="N22" i="8"/>
  <c r="Y8" i="8"/>
  <c r="O8" i="8"/>
  <c r="G8" i="8"/>
  <c r="Z8" i="8"/>
  <c r="AH8" i="8"/>
  <c r="J8" i="8"/>
  <c r="P8" i="8"/>
  <c r="R8" i="8"/>
  <c r="AD8" i="8"/>
  <c r="W8" i="8"/>
  <c r="AA8" i="8"/>
  <c r="T8" i="8"/>
  <c r="AB11" i="8"/>
  <c r="M11" i="8"/>
  <c r="N11" i="8"/>
  <c r="O11" i="8"/>
  <c r="Z11" i="8"/>
  <c r="AH11" i="8"/>
  <c r="AA11" i="8"/>
  <c r="W11" i="8"/>
  <c r="AE11" i="8"/>
  <c r="Y11" i="8"/>
  <c r="V11" i="8"/>
  <c r="R11" i="8"/>
  <c r="P11" i="8"/>
  <c r="F11" i="8"/>
  <c r="E14" i="8"/>
  <c r="AC4" i="8"/>
  <c r="O4" i="8"/>
  <c r="Q4" i="8"/>
  <c r="K4" i="8"/>
  <c r="Y4" i="8"/>
  <c r="AB4" i="8"/>
  <c r="P4" i="8"/>
  <c r="H4" i="8"/>
  <c r="W4" i="8"/>
  <c r="S4" i="8"/>
  <c r="G4" i="8"/>
  <c r="R4" i="8"/>
  <c r="AH4" i="8"/>
  <c r="AI4" i="8"/>
  <c r="Z4" i="8"/>
  <c r="I4" i="8"/>
  <c r="U4" i="8"/>
  <c r="V4" i="8"/>
  <c r="J4" i="8"/>
  <c r="AA4" i="8"/>
  <c r="X4" i="8"/>
  <c r="T4" i="8"/>
  <c r="L4" i="8"/>
  <c r="AD4" i="8"/>
  <c r="AG4" i="8"/>
  <c r="M4" i="8"/>
  <c r="N4" i="8"/>
  <c r="AE4" i="8"/>
  <c r="AF4" i="8"/>
  <c r="F4" i="8"/>
  <c r="E6" i="8" l="1"/>
  <c r="E17" i="8"/>
  <c r="E15" i="8"/>
  <c r="E7" i="8"/>
  <c r="E12" i="8"/>
  <c r="E5" i="8"/>
  <c r="E25" i="8"/>
  <c r="E21" i="8"/>
  <c r="E10" i="8"/>
  <c r="E26" i="8"/>
  <c r="E19" i="8"/>
  <c r="E22" i="8"/>
  <c r="E9" i="8"/>
  <c r="E8" i="8"/>
  <c r="E16" i="8"/>
  <c r="E24" i="8"/>
  <c r="E18" i="8"/>
  <c r="E23" i="8"/>
  <c r="E11" i="8"/>
  <c r="E13" i="8"/>
  <c r="E20" i="8"/>
  <c r="E4" i="8"/>
  <c r="K34" i="19"/>
  <c r="M34" i="19" s="1"/>
  <c r="K24" i="19"/>
  <c r="M24" i="19" s="1"/>
  <c r="K20" i="19"/>
  <c r="M20" i="19" s="1"/>
  <c r="K28" i="19"/>
  <c r="M28" i="19" s="1"/>
  <c r="K30" i="19"/>
  <c r="M30" i="19" s="1"/>
  <c r="K35" i="19"/>
  <c r="M35" i="19" s="1"/>
  <c r="K26" i="19"/>
  <c r="M26" i="19" s="1"/>
  <c r="K19" i="19"/>
  <c r="M19" i="19" s="1"/>
  <c r="K31" i="19"/>
  <c r="M31" i="19" s="1"/>
  <c r="K23" i="19"/>
  <c r="M23" i="19" s="1"/>
  <c r="K25" i="19"/>
  <c r="M25" i="19" s="1"/>
  <c r="K33" i="19"/>
  <c r="M33" i="19" s="1"/>
  <c r="K36" i="19"/>
  <c r="M36" i="19" s="1"/>
  <c r="H10" i="28" s="1"/>
  <c r="K27" i="19"/>
  <c r="M27" i="19" s="1"/>
  <c r="K17" i="19"/>
  <c r="M17" i="19" s="1"/>
  <c r="K32" i="19"/>
  <c r="M32" i="19" s="1"/>
  <c r="K18" i="19"/>
  <c r="M18" i="19" s="1"/>
  <c r="K21" i="19"/>
  <c r="M21" i="19" s="1"/>
  <c r="K29" i="19"/>
  <c r="M29" i="19" s="1"/>
  <c r="K22" i="19"/>
  <c r="M22" i="19" s="1"/>
</calcChain>
</file>

<file path=xl/sharedStrings.xml><?xml version="1.0" encoding="utf-8"?>
<sst xmlns="http://schemas.openxmlformats.org/spreadsheetml/2006/main" count="483" uniqueCount="147">
  <si>
    <t>Tipo de red</t>
  </si>
  <si>
    <t>ACSR</t>
  </si>
  <si>
    <t>Tramo</t>
  </si>
  <si>
    <t>Tipo de conductor</t>
  </si>
  <si>
    <t>Calibre del 
conductor
 [AWG o kcmil]</t>
  </si>
  <si>
    <t>AAAC</t>
  </si>
  <si>
    <t>Tensiones del sistema (kV)</t>
  </si>
  <si>
    <t>Aérea</t>
  </si>
  <si>
    <t>Subterránea</t>
  </si>
  <si>
    <t>Tipo de sistema</t>
  </si>
  <si>
    <t>Monofásico</t>
  </si>
  <si>
    <t>Trifásico</t>
  </si>
  <si>
    <t>Bifásico</t>
  </si>
  <si>
    <t>Pérdidas de
Energía
Año 1 
[kw-h]</t>
  </si>
  <si>
    <t>AÑO</t>
  </si>
  <si>
    <t>Valor presente neto</t>
  </si>
  <si>
    <t>Longitud</t>
  </si>
  <si>
    <t>Costo
Aéreo</t>
  </si>
  <si>
    <t>Costo
Subterráneos</t>
  </si>
  <si>
    <t>Costo
Inicial</t>
  </si>
  <si>
    <t>1/0</t>
  </si>
  <si>
    <t>2/0</t>
  </si>
  <si>
    <t>3/0</t>
  </si>
  <si>
    <t>4/0</t>
  </si>
  <si>
    <t>AAC semiaislado  XLPE 15 kV</t>
  </si>
  <si>
    <t>ACSR semiaislado XLPE 35 kV</t>
  </si>
  <si>
    <t>ACSR semiaislado XLPE 15 kV</t>
  </si>
  <si>
    <t>AAAC semiaislado  XLPE 15 kV</t>
  </si>
  <si>
    <t>AAAC semiaislado XLPE 35 kV</t>
  </si>
  <si>
    <t>AAAC semiaislado XLPE 44 kV</t>
  </si>
  <si>
    <t>Trenzada AL</t>
  </si>
  <si>
    <t>Trenzada Cu</t>
  </si>
  <si>
    <t>THW AL 600 V</t>
  </si>
  <si>
    <t>THWN AL 600 V</t>
  </si>
  <si>
    <t>THWN-2 AL 600 V</t>
  </si>
  <si>
    <t>XLPE Cu - 15 kV</t>
  </si>
  <si>
    <t>XLPE Cu - 38 kV</t>
  </si>
  <si>
    <t>XLPE Cu - 46 kV</t>
  </si>
  <si>
    <t>XLPE AL - 15 kV</t>
  </si>
  <si>
    <t>XLPE AL - 38 kV</t>
  </si>
  <si>
    <t>XLPE AL - 46 kV</t>
  </si>
  <si>
    <t>Reserva MT 1 - SUB</t>
  </si>
  <si>
    <t>Reserva MT 2 - SUB</t>
  </si>
  <si>
    <t>Reserva BT 4 - AEO</t>
  </si>
  <si>
    <t>Reserva BT 5 - AEO</t>
  </si>
  <si>
    <t>Reserva BT 2 - SUB</t>
  </si>
  <si>
    <t>Reserva BT 3 - SUB</t>
  </si>
  <si>
    <t>Reserva BT 4 - SUB</t>
  </si>
  <si>
    <t>Reserva BT 5 - SUB</t>
  </si>
  <si>
    <t>Neutro</t>
  </si>
  <si>
    <t>Si</t>
  </si>
  <si>
    <t>No</t>
  </si>
  <si>
    <t>Fases</t>
  </si>
  <si>
    <t>Conductor de tierra</t>
  </si>
  <si>
    <t>Tramo 2</t>
  </si>
  <si>
    <t xml:space="preserve">Tramos </t>
  </si>
  <si>
    <t>Tramo 1</t>
  </si>
  <si>
    <t>Tramo 3</t>
  </si>
  <si>
    <t>Tramo 4</t>
  </si>
  <si>
    <t>Tramo 5</t>
  </si>
  <si>
    <t>Tramo 6</t>
  </si>
  <si>
    <t>Tramo 7</t>
  </si>
  <si>
    <t>Tramo 8</t>
  </si>
  <si>
    <t>Tramo 9</t>
  </si>
  <si>
    <t>Tramo 10</t>
  </si>
  <si>
    <t>Tramo 11</t>
  </si>
  <si>
    <t>THWN-2 Cu 600 V</t>
  </si>
  <si>
    <t>Contemplar pérdidas
CREG</t>
  </si>
  <si>
    <t>No. Conductores por fase</t>
  </si>
  <si>
    <t>No. 
Conductores por fase</t>
  </si>
  <si>
    <t>Acometida concéntrica XLPE - 600 V</t>
  </si>
  <si>
    <t>Cable autosoportado neutro AAAC - XLPE</t>
  </si>
  <si>
    <t>Cable autosoportado neutro ACSR - XLPE</t>
  </si>
  <si>
    <t>%Pérdidas</t>
  </si>
  <si>
    <t>Demanda
[KVA]</t>
  </si>
  <si>
    <t xml:space="preserve">Tensión
[kV]
</t>
  </si>
  <si>
    <t>Corriente
por conductor
[A]</t>
  </si>
  <si>
    <t>FC</t>
  </si>
  <si>
    <t>FP</t>
  </si>
  <si>
    <t>Resistencia
K</t>
  </si>
  <si>
    <t>Distancia[km]</t>
  </si>
  <si>
    <t>Cable Primario 3xACSR - 266.8 kcmil</t>
  </si>
  <si>
    <t>Cable Primario 3xACSR - 4/0 AWG</t>
  </si>
  <si>
    <t>Cable Primario 3xACSR - 2/0 AWG</t>
  </si>
  <si>
    <t>Cable Primario 3xACSR - 1/0 AWG</t>
  </si>
  <si>
    <t>Cable Secundario # 2 AWG</t>
  </si>
  <si>
    <t>Cable Secundario # 4 AWG</t>
  </si>
  <si>
    <t>Costo Total N°2</t>
  </si>
  <si>
    <t>Costo N°2</t>
  </si>
  <si>
    <t>Costo Total N°4</t>
  </si>
  <si>
    <t>Costo N°4</t>
  </si>
  <si>
    <t>Costo Total ACSR N°266.8</t>
  </si>
  <si>
    <t>Costo ACSR N°266.8</t>
  </si>
  <si>
    <t>Costo Total ACSR N°4/0</t>
  </si>
  <si>
    <t>Costo ACSR N°4/0</t>
  </si>
  <si>
    <t>Costo Total ACSR N°2/0</t>
  </si>
  <si>
    <t>Costo ACSR N°2/0</t>
  </si>
  <si>
    <t>Costo Total ACSR N°1/0</t>
  </si>
  <si>
    <t>Costo ACSR N°1/0</t>
  </si>
  <si>
    <t>% Reg ACSR
N°4/0</t>
  </si>
  <si>
    <t>% Reg ACSR
N°2/0</t>
  </si>
  <si>
    <t>% Reg ACSR
N°1/0</t>
  </si>
  <si>
    <t>% Reg ACSR
N°266.8</t>
  </si>
  <si>
    <t>% Reg ACSR
N°2</t>
  </si>
  <si>
    <t>% Reg ACSR
N°4</t>
  </si>
  <si>
    <t>No. Conductores de neutro</t>
  </si>
  <si>
    <t>Cable Secundario # 2/0 AWG</t>
  </si>
  <si>
    <t>Costo Total N°2/0</t>
  </si>
  <si>
    <t>Costo N°2/0</t>
  </si>
  <si>
    <t>7.6</t>
  </si>
  <si>
    <t>Distancia
[km]</t>
  </si>
  <si>
    <t>Costo ACSR N°3/0</t>
  </si>
  <si>
    <t>Costo ACSR N°336</t>
  </si>
  <si>
    <t>Cable Primario 3xACSR - 336 kcmil</t>
  </si>
  <si>
    <t>Cable Primario 3xACSR -  266.8 kcmil</t>
  </si>
  <si>
    <t>Cable Primario 3xACSR - 3/0 AWG</t>
  </si>
  <si>
    <t>Potencia total
trnasportada
[W]</t>
  </si>
  <si>
    <t>Pérdidas
[W]</t>
  </si>
  <si>
    <t>% Reg ACSR
N°336</t>
  </si>
  <si>
    <t>% Reg ACSR
N°3/0</t>
  </si>
  <si>
    <t>Costo Total ACSR N°3/0</t>
  </si>
  <si>
    <t>Costo Total ACSR N°336</t>
  </si>
  <si>
    <t>KVA-m.</t>
  </si>
  <si>
    <t>Demanda
[MVA]</t>
  </si>
  <si>
    <t>costo</t>
  </si>
  <si>
    <t>Regulación (k)</t>
  </si>
  <si>
    <t>Cable Primario 3xACSR -  3/0 AWG</t>
  </si>
  <si>
    <t>Cable Primario 3xACSR -  4/0 AWG</t>
  </si>
  <si>
    <t>Costo ACSR N°2</t>
  </si>
  <si>
    <t>Cable Primario 3xACSR - 2 AWG</t>
  </si>
  <si>
    <t>Costo Total ACSR N°2</t>
  </si>
  <si>
    <t>Resistencia</t>
  </si>
  <si>
    <t xml:space="preserve">Tensión
[V]
</t>
  </si>
  <si>
    <t xml:space="preserve">Tensión
[Vln]
</t>
  </si>
  <si>
    <t>Costo ACSR N°4</t>
  </si>
  <si>
    <t>Costo Total ACSR N°4</t>
  </si>
  <si>
    <t>Demanda
[kVA]</t>
  </si>
  <si>
    <t>Cable AAC. Triplex. Autosoportado neutro AAAC - XLPE 4/0 AWG</t>
  </si>
  <si>
    <t>Cable AAC. Triplex. Autosoportado neutro AAAC - XLPE 2/0 AWG</t>
  </si>
  <si>
    <t>Cable AAC. Triplex. Autosoportado neutro AAAC - XLPE     1/0 AWG</t>
  </si>
  <si>
    <t>Cable AAC. Triplex. Autosoportado neutro AAAC - XLPE -    2 AWG</t>
  </si>
  <si>
    <t>Cable AAC. Triplex. Autosoportado neutro AAAC - XLPE        4 AWG</t>
  </si>
  <si>
    <t>Trenzado  Al - 4 AWG</t>
  </si>
  <si>
    <t>Trenzado  Al - 2 AWG</t>
  </si>
  <si>
    <t>Trenzado  Al - 1/0 AWG</t>
  </si>
  <si>
    <t>Trenzado  Al - 2/0 AWG</t>
  </si>
  <si>
    <t>Trenzado  Al - 4/0 AWG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</si>
</sst>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164" formatCode="&quot;$&quot;\ #,##0.00_);[Red]\(&quot;$&quot;\ #,##0.00\)"/>
    <numFmt numFmtId="165" formatCode="_(* #,##0_);_(* \(#,##0\);_(* &quot;-&quot;_);_(@_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_ * #,##0.00_ ;_ * \-#,##0.00_ ;_ * &quot;-&quot;??_ ;_ @_ "/>
    <numFmt numFmtId="169" formatCode="_(&quot;$&quot;* #,##0.00_);_(&quot;$&quot;* \(#,##0.00\);_(&quot;$&quot;* &quot;-&quot;??_);_(@_)"/>
    <numFmt numFmtId="170" formatCode="0.000"/>
    <numFmt numFmtId="171" formatCode="_ &quot;$&quot;\ * #,##0.00_ ;_ &quot;$&quot;\ * \-#,##0.00_ ;_ &quot;$&quot;\ * &quot;-&quot;??_ ;_ @_ "/>
    <numFmt numFmtId="172" formatCode="_-* #,##0.00\ _€_-;\-* #,##0.00\ _€_-;_-* &quot;-&quot;??\ _€_-;_-@_-"/>
    <numFmt numFmtId="173" formatCode="&quot;$&quot;\ #,##0.00"/>
    <numFmt numFmtId="174" formatCode="_([$€-2]* #,##0.00_);_([$€-2]* \(#,##0.00\);_([$€-2]* &quot;-&quot;??_)"/>
    <numFmt numFmtId="175" formatCode="_-* #,##0.00\ &quot;pta&quot;_-;\-* #,##0.00\ &quot;pta&quot;_-;_-* &quot;-&quot;??\ &quot;pta&quot;_-;_-@_-"/>
    <numFmt numFmtId="176" formatCode="_-* #,##0\ _p_t_a_-;\-* #,##0\ _p_t_a_-;_-* &quot;-&quot;\ _p_t_a_-;_-@_-"/>
    <numFmt numFmtId="177" formatCode="[$$-240A]\ #,##0"/>
    <numFmt numFmtId="178" formatCode="[$$-2C0A]\ #,##0.00"/>
    <numFmt numFmtId="179" formatCode="_(* #,##0_);_(* \(#,##0\);_(* &quot;-&quot;??_);_(@_)"/>
    <numFmt numFmtId="180" formatCode="0.0%"/>
    <numFmt numFmtId="181" formatCode="#,##0.00\ &quot;€&quot;;[Red]\-#,##0.00\ &quot;€&quot;"/>
    <numFmt numFmtId="182" formatCode="yyyy/mm/dd"/>
    <numFmt numFmtId="183" formatCode="_(#,##0.0_)_0_0_0;[Red]_(\(#,##0.0\)_0_0_0;_(&quot;-&quot;??_);_(@_)"/>
    <numFmt numFmtId="184" formatCode="_-* #,##0.00\ &quot;$&quot;_-;\-* #,##0.00\ &quot;$&quot;_-;_-* &quot;-&quot;??\ &quot;$&quot;_-;_-@_-"/>
    <numFmt numFmtId="185" formatCode=";;;"/>
    <numFmt numFmtId="186" formatCode="_ &quot;$&quot;\ * #,##0.0000_ ;_ &quot;$&quot;\ * \-#,##0.0000_ ;_ &quot;$&quot;\ * &quot;-&quot;??_ ;_ @_ "/>
    <numFmt numFmtId="187" formatCode="&quot;$&quot;#,##0"/>
    <numFmt numFmtId="188" formatCode="0.0000"/>
    <numFmt numFmtId="189" formatCode="0.000%"/>
    <numFmt numFmtId="190" formatCode="0.0000000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0"/>
      <name val="Courier"/>
      <family val="3"/>
    </font>
    <font>
      <u/>
      <sz val="10"/>
      <color indexed="12"/>
      <name val="Arial"/>
      <family val="2"/>
    </font>
    <font>
      <b/>
      <sz val="10"/>
      <color indexed="1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sz val="10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tted">
        <color indexed="39"/>
      </left>
      <right style="dotted">
        <color indexed="39"/>
      </right>
      <top style="dotted">
        <color indexed="39"/>
      </top>
      <bottom style="dotted">
        <color indexed="3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39">
    <xf numFmtId="0" fontId="0" fillId="0" borderId="0"/>
    <xf numFmtId="0" fontId="3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6" fillId="0" borderId="0" applyFont="0" applyFill="0" applyBorder="0" applyAlignment="0" applyProtection="0"/>
    <xf numFmtId="168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74" fontId="3" fillId="0" borderId="0" applyFont="0" applyFill="0" applyBorder="0" applyAlignment="0" applyProtection="0"/>
    <xf numFmtId="166" fontId="6" fillId="0" borderId="0" applyFont="0" applyFill="0" applyBorder="0" applyAlignment="0" applyProtection="0"/>
    <xf numFmtId="175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176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10" fillId="3" borderId="0" applyNumberFormat="0" applyBorder="0" applyAlignment="0" applyProtection="0"/>
    <xf numFmtId="0" fontId="11" fillId="0" borderId="13" applyNumberFormat="0" applyFill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21" borderId="0" applyNumberFormat="0" applyBorder="0" applyAlignment="0" applyProtection="0"/>
    <xf numFmtId="0" fontId="16" fillId="5" borderId="0" applyNumberFormat="0" applyBorder="0" applyAlignment="0" applyProtection="0"/>
    <xf numFmtId="0" fontId="18" fillId="22" borderId="14" applyNumberFormat="0" applyAlignment="0" applyProtection="0"/>
    <xf numFmtId="0" fontId="19" fillId="0" borderId="0" applyNumberFormat="0" applyFill="0" applyBorder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5" fillId="0" borderId="17" applyNumberFormat="0" applyFill="0" applyAlignment="0" applyProtection="0"/>
    <xf numFmtId="167" fontId="3" fillId="0" borderId="0" applyFont="0" applyFill="0" applyBorder="0" applyAlignment="0" applyProtection="0"/>
    <xf numFmtId="0" fontId="17" fillId="22" borderId="18" applyNumberFormat="0" applyAlignment="0" applyProtection="0"/>
    <xf numFmtId="9" fontId="3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180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0" fontId="21" fillId="23" borderId="19" applyNumberFormat="0" applyAlignment="0" applyProtection="0"/>
    <xf numFmtId="0" fontId="22" fillId="6" borderId="0" applyNumberFormat="0" applyBorder="0" applyAlignment="0" applyProtection="0"/>
    <xf numFmtId="0" fontId="15" fillId="0" borderId="0" applyNumberFormat="0" applyFill="0" applyBorder="0" applyAlignment="0" applyProtection="0"/>
    <xf numFmtId="0" fontId="23" fillId="9" borderId="14" applyNumberFormat="0" applyAlignment="0" applyProtection="0"/>
    <xf numFmtId="0" fontId="24" fillId="0" borderId="20" applyNumberFormat="0" applyFill="0" applyAlignment="0" applyProtection="0"/>
    <xf numFmtId="0" fontId="3" fillId="24" borderId="12" applyNumberFormat="0" applyFont="0" applyAlignment="0" applyProtection="0"/>
    <xf numFmtId="0" fontId="25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/>
    <xf numFmtId="179" fontId="3" fillId="0" borderId="0" applyFont="0" applyFill="0" applyBorder="0" applyAlignment="0" applyProtection="0"/>
    <xf numFmtId="0" fontId="26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7" fillId="0" borderId="0"/>
    <xf numFmtId="0" fontId="27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27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18" fillId="22" borderId="14" applyNumberFormat="0" applyAlignment="0" applyProtection="0"/>
    <xf numFmtId="0" fontId="18" fillId="22" borderId="14" applyNumberFormat="0" applyAlignment="0" applyProtection="0"/>
    <xf numFmtId="0" fontId="18" fillId="22" borderId="14" applyNumberFormat="0" applyAlignment="0" applyProtection="0"/>
    <xf numFmtId="0" fontId="21" fillId="23" borderId="19" applyNumberFormat="0" applyAlignment="0" applyProtection="0"/>
    <xf numFmtId="0" fontId="21" fillId="23" borderId="19" applyNumberFormat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3" fillId="9" borderId="14" applyNumberFormat="0" applyAlignment="0" applyProtection="0"/>
    <xf numFmtId="0" fontId="23" fillId="9" borderId="14" applyNumberFormat="0" applyAlignment="0" applyProtection="0"/>
    <xf numFmtId="166" fontId="26" fillId="0" borderId="0" applyFont="0" applyFill="0" applyBorder="0" applyAlignment="0" applyProtection="0"/>
    <xf numFmtId="0" fontId="27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24" borderId="12" applyNumberFormat="0" applyFont="0" applyAlignment="0" applyProtection="0"/>
    <xf numFmtId="0" fontId="3" fillId="24" borderId="12" applyNumberFormat="0" applyFont="0" applyAlignment="0" applyProtection="0"/>
    <xf numFmtId="9" fontId="2" fillId="0" borderId="0" applyFont="0" applyFill="0" applyBorder="0" applyAlignment="0" applyProtection="0"/>
    <xf numFmtId="0" fontId="17" fillId="22" borderId="18" applyNumberFormat="0" applyAlignment="0" applyProtection="0"/>
    <xf numFmtId="0" fontId="17" fillId="22" borderId="18" applyNumberFormat="0" applyAlignment="0" applyProtection="0"/>
    <xf numFmtId="0" fontId="17" fillId="22" borderId="18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3" fillId="0" borderId="15" applyNumberFormat="0" applyFill="0" applyAlignment="0" applyProtection="0"/>
    <xf numFmtId="0" fontId="13" fillId="0" borderId="15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16" applyNumberFormat="0" applyFill="0" applyAlignment="0" applyProtection="0"/>
    <xf numFmtId="0" fontId="14" fillId="0" borderId="16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13" applyNumberFormat="0" applyFill="0" applyAlignment="0" applyProtection="0"/>
    <xf numFmtId="0" fontId="11" fillId="0" borderId="13" applyNumberFormat="0" applyFill="0" applyAlignment="0" applyProtection="0"/>
    <xf numFmtId="0" fontId="11" fillId="0" borderId="13" applyNumberFormat="0" applyFill="0" applyAlignment="0" applyProtection="0"/>
    <xf numFmtId="0" fontId="11" fillId="0" borderId="13" applyNumberFormat="0" applyFill="0" applyAlignment="0" applyProtection="0"/>
    <xf numFmtId="0" fontId="11" fillId="0" borderId="13" applyNumberFormat="0" applyFill="0" applyAlignment="0" applyProtection="0"/>
    <xf numFmtId="17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3" fillId="0" borderId="0"/>
    <xf numFmtId="0" fontId="29" fillId="25" borderId="21" applyNumberFormat="0">
      <alignment horizontal="center" vertical="center"/>
      <protection locked="0"/>
    </xf>
    <xf numFmtId="182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2" fillId="0" borderId="0"/>
    <xf numFmtId="185" fontId="3" fillId="0" borderId="0" applyFont="0" applyFill="0" applyBorder="0" applyAlignment="0">
      <protection hidden="1"/>
    </xf>
    <xf numFmtId="0" fontId="3" fillId="2" borderId="0" applyNumberFormat="0" applyFont="0" applyBorder="0" applyAlignment="0"/>
    <xf numFmtId="0" fontId="2" fillId="0" borderId="0"/>
    <xf numFmtId="0" fontId="7" fillId="0" borderId="0"/>
    <xf numFmtId="177" fontId="7" fillId="0" borderId="0" applyFont="0" applyFill="0" applyBorder="0" applyAlignment="0" applyProtection="0"/>
    <xf numFmtId="0" fontId="2" fillId="0" borderId="0"/>
    <xf numFmtId="167" fontId="3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" fillId="0" borderId="0"/>
    <xf numFmtId="0" fontId="3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6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175" fontId="3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8" fillId="22" borderId="24" applyNumberFormat="0" applyAlignment="0" applyProtection="0"/>
    <xf numFmtId="0" fontId="11" fillId="0" borderId="23" applyNumberFormat="0" applyFill="0" applyAlignment="0" applyProtection="0"/>
    <xf numFmtId="0" fontId="11" fillId="0" borderId="23" applyNumberFormat="0" applyFill="0" applyAlignment="0" applyProtection="0"/>
    <xf numFmtId="0" fontId="17" fillId="22" borderId="25" applyNumberFormat="0" applyAlignment="0" applyProtection="0"/>
    <xf numFmtId="0" fontId="17" fillId="22" borderId="25" applyNumberFormat="0" applyAlignment="0" applyProtection="0"/>
    <xf numFmtId="0" fontId="23" fillId="9" borderId="24" applyNumberFormat="0" applyAlignment="0" applyProtection="0"/>
    <xf numFmtId="0" fontId="3" fillId="24" borderId="22" applyNumberFormat="0" applyFont="0" applyAlignment="0" applyProtection="0"/>
    <xf numFmtId="0" fontId="11" fillId="0" borderId="23" applyNumberFormat="0" applyFill="0" applyAlignment="0" applyProtection="0"/>
    <xf numFmtId="0" fontId="3" fillId="24" borderId="22" applyNumberFormat="0" applyFont="0" applyAlignment="0" applyProtection="0"/>
    <xf numFmtId="0" fontId="18" fillId="22" borderId="24" applyNumberFormat="0" applyAlignment="0" applyProtection="0"/>
    <xf numFmtId="0" fontId="11" fillId="0" borderId="23" applyNumberFormat="0" applyFill="0" applyAlignment="0" applyProtection="0"/>
    <xf numFmtId="0" fontId="11" fillId="0" borderId="23" applyNumberFormat="0" applyFill="0" applyAlignment="0" applyProtection="0"/>
    <xf numFmtId="0" fontId="11" fillId="0" borderId="23" applyNumberFormat="0" applyFill="0" applyAlignment="0" applyProtection="0"/>
    <xf numFmtId="0" fontId="17" fillId="22" borderId="25" applyNumberFormat="0" applyAlignment="0" applyProtection="0"/>
    <xf numFmtId="0" fontId="3" fillId="24" borderId="22" applyNumberFormat="0" applyFont="0" applyAlignment="0" applyProtection="0"/>
    <xf numFmtId="0" fontId="23" fillId="9" borderId="24" applyNumberFormat="0" applyAlignment="0" applyProtection="0"/>
    <xf numFmtId="0" fontId="18" fillId="22" borderId="24" applyNumberFormat="0" applyAlignment="0" applyProtection="0"/>
    <xf numFmtId="0" fontId="18" fillId="22" borderId="24" applyNumberFormat="0" applyAlignment="0" applyProtection="0"/>
    <xf numFmtId="0" fontId="23" fillId="9" borderId="24" applyNumberFormat="0" applyAlignment="0" applyProtection="0"/>
    <xf numFmtId="0" fontId="17" fillId="22" borderId="25" applyNumberFormat="0" applyAlignment="0" applyProtection="0"/>
    <xf numFmtId="0" fontId="31" fillId="0" borderId="0"/>
    <xf numFmtId="167" fontId="3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0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Font="1" applyBorder="1" applyAlignment="1"/>
    <xf numFmtId="0" fontId="1" fillId="0" borderId="0" xfId="0" applyFont="1" applyBorder="1" applyAlignment="1"/>
    <xf numFmtId="0" fontId="0" fillId="0" borderId="3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0" xfId="0" applyNumberFormat="1"/>
    <xf numFmtId="0" fontId="4" fillId="0" borderId="2" xfId="2" applyFont="1" applyBorder="1" applyAlignment="1">
      <alignment horizontal="center" vertical="center" wrapText="1"/>
    </xf>
    <xf numFmtId="0" fontId="0" fillId="0" borderId="0" xfId="0" applyBorder="1"/>
    <xf numFmtId="1" fontId="4" fillId="0" borderId="2" xfId="2" applyNumberFormat="1" applyFont="1" applyBorder="1" applyAlignment="1">
      <alignment horizontal="center" vertical="center" wrapText="1"/>
    </xf>
    <xf numFmtId="1" fontId="4" fillId="0" borderId="7" xfId="2" applyNumberFormat="1" applyFont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2" fontId="0" fillId="0" borderId="3" xfId="0" applyNumberFormat="1" applyBorder="1"/>
    <xf numFmtId="166" fontId="0" fillId="0" borderId="3" xfId="83" applyFont="1" applyBorder="1"/>
    <xf numFmtId="166" fontId="0" fillId="0" borderId="1" xfId="83" applyFont="1" applyBorder="1"/>
    <xf numFmtId="166" fontId="0" fillId="0" borderId="3" xfId="83" applyFont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6" xfId="0" applyBorder="1" applyAlignment="1">
      <alignment horizontal="center"/>
    </xf>
    <xf numFmtId="166" fontId="0" fillId="0" borderId="1" xfId="83" applyFont="1" applyBorder="1"/>
    <xf numFmtId="0" fontId="0" fillId="0" borderId="0" xfId="0"/>
    <xf numFmtId="0" fontId="0" fillId="0" borderId="0" xfId="0" applyAlignment="1">
      <alignment horizontal="center"/>
    </xf>
    <xf numFmtId="0" fontId="0" fillId="0" borderId="3" xfId="0" applyFill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164" fontId="0" fillId="0" borderId="3" xfId="83" applyNumberFormat="1" applyFont="1" applyBorder="1"/>
    <xf numFmtId="170" fontId="0" fillId="0" borderId="0" xfId="0" applyNumberFormat="1" applyAlignment="1">
      <alignment horizontal="left"/>
    </xf>
    <xf numFmtId="170" fontId="0" fillId="0" borderId="0" xfId="0" applyNumberFormat="1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188" fontId="5" fillId="0" borderId="0" xfId="0" applyNumberFormat="1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170" fontId="32" fillId="0" borderId="0" xfId="0" applyNumberFormat="1" applyFont="1" applyFill="1" applyBorder="1" applyAlignment="1">
      <alignment horizontal="center"/>
    </xf>
    <xf numFmtId="0" fontId="32" fillId="0" borderId="0" xfId="0" applyNumberFormat="1" applyFont="1" applyFill="1" applyBorder="1" applyAlignment="1">
      <alignment horizontal="center"/>
    </xf>
    <xf numFmtId="17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34" fillId="0" borderId="35" xfId="0" applyFont="1" applyFill="1" applyBorder="1" applyAlignment="1">
      <alignment horizontal="center"/>
    </xf>
    <xf numFmtId="0" fontId="34" fillId="0" borderId="45" xfId="0" applyFont="1" applyFill="1" applyBorder="1" applyAlignment="1">
      <alignment horizontal="center"/>
    </xf>
    <xf numFmtId="0" fontId="5" fillId="0" borderId="31" xfId="0" applyNumberFormat="1" applyFont="1" applyFill="1" applyBorder="1" applyAlignment="1">
      <alignment horizontal="center" wrapText="1"/>
    </xf>
    <xf numFmtId="0" fontId="5" fillId="0" borderId="34" xfId="0" applyNumberFormat="1" applyFont="1" applyFill="1" applyBorder="1" applyAlignment="1">
      <alignment horizontal="center"/>
    </xf>
    <xf numFmtId="0" fontId="5" fillId="0" borderId="33" xfId="0" applyNumberFormat="1" applyFont="1" applyFill="1" applyBorder="1" applyAlignment="1">
      <alignment horizontal="center" vertical="center" wrapText="1"/>
    </xf>
    <xf numFmtId="1" fontId="5" fillId="0" borderId="52" xfId="0" applyNumberFormat="1" applyFont="1" applyFill="1" applyBorder="1" applyAlignment="1">
      <alignment horizontal="center" vertical="center" wrapText="1"/>
    </xf>
    <xf numFmtId="173" fontId="0" fillId="0" borderId="0" xfId="0" applyNumberFormat="1" applyFill="1" applyBorder="1" applyAlignment="1">
      <alignment horizontal="center" vertical="center"/>
    </xf>
    <xf numFmtId="0" fontId="5" fillId="0" borderId="40" xfId="0" applyNumberFormat="1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/>
    </xf>
    <xf numFmtId="170" fontId="34" fillId="0" borderId="0" xfId="0" applyNumberFormat="1" applyFont="1" applyFill="1" applyBorder="1" applyAlignment="1">
      <alignment horizontal="center"/>
    </xf>
    <xf numFmtId="0" fontId="34" fillId="0" borderId="8" xfId="0" applyFont="1" applyFill="1" applyBorder="1" applyAlignment="1">
      <alignment horizontal="center"/>
    </xf>
    <xf numFmtId="1" fontId="5" fillId="0" borderId="40" xfId="0" applyNumberFormat="1" applyFont="1" applyFill="1" applyBorder="1" applyAlignment="1">
      <alignment horizontal="center" vertical="center" wrapText="1"/>
    </xf>
    <xf numFmtId="188" fontId="5" fillId="0" borderId="40" xfId="0" applyNumberFormat="1" applyFont="1" applyFill="1" applyBorder="1" applyAlignment="1">
      <alignment horizontal="center" vertical="center" wrapText="1"/>
    </xf>
    <xf numFmtId="190" fontId="5" fillId="0" borderId="0" xfId="0" applyNumberFormat="1" applyFont="1" applyFill="1" applyBorder="1" applyAlignment="1">
      <alignment horizontal="center"/>
    </xf>
    <xf numFmtId="190" fontId="5" fillId="0" borderId="26" xfId="0" applyNumberFormat="1" applyFont="1" applyFill="1" applyBorder="1" applyAlignment="1">
      <alignment horizontal="center"/>
    </xf>
    <xf numFmtId="1" fontId="5" fillId="0" borderId="35" xfId="0" applyNumberFormat="1" applyFont="1" applyFill="1" applyBorder="1" applyAlignment="1">
      <alignment horizontal="center" vertical="center" wrapText="1"/>
    </xf>
    <xf numFmtId="188" fontId="5" fillId="0" borderId="35" xfId="0" applyNumberFormat="1" applyFont="1" applyFill="1" applyBorder="1" applyAlignment="1">
      <alignment horizontal="center" vertical="center" wrapText="1"/>
    </xf>
    <xf numFmtId="0" fontId="34" fillId="0" borderId="57" xfId="0" applyFont="1" applyFill="1" applyBorder="1" applyAlignment="1">
      <alignment horizontal="center" vertical="center"/>
    </xf>
    <xf numFmtId="0" fontId="34" fillId="0" borderId="35" xfId="0" applyFont="1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34" fillId="0" borderId="51" xfId="0" applyFont="1" applyFill="1" applyBorder="1" applyAlignment="1">
      <alignment horizontal="center" vertical="center"/>
    </xf>
    <xf numFmtId="0" fontId="34" fillId="0" borderId="45" xfId="0" applyFont="1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166" fontId="34" fillId="0" borderId="64" xfId="83" applyFont="1" applyFill="1" applyBorder="1" applyAlignment="1">
      <alignment horizontal="center" vertical="center"/>
    </xf>
    <xf numFmtId="166" fontId="34" fillId="0" borderId="52" xfId="83" applyFont="1" applyFill="1" applyBorder="1" applyAlignment="1">
      <alignment horizontal="center" vertical="center"/>
    </xf>
    <xf numFmtId="166" fontId="34" fillId="0" borderId="66" xfId="83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188" fontId="5" fillId="0" borderId="0" xfId="0" applyNumberFormat="1" applyFont="1" applyFill="1" applyBorder="1" applyAlignment="1">
      <alignment horizontal="center" vertical="center"/>
    </xf>
    <xf numFmtId="0" fontId="5" fillId="0" borderId="61" xfId="0" applyNumberFormat="1" applyFont="1" applyFill="1" applyBorder="1" applyAlignment="1">
      <alignment horizontal="center" vertical="center" wrapText="1"/>
    </xf>
    <xf numFmtId="0" fontId="5" fillId="0" borderId="60" xfId="0" applyNumberFormat="1" applyFont="1" applyFill="1" applyBorder="1" applyAlignment="1">
      <alignment horizontal="center" vertical="center"/>
    </xf>
    <xf numFmtId="170" fontId="5" fillId="0" borderId="8" xfId="0" applyNumberFormat="1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wrapText="1"/>
    </xf>
    <xf numFmtId="0" fontId="5" fillId="0" borderId="35" xfId="0" applyNumberFormat="1" applyFont="1" applyFill="1" applyBorder="1" applyAlignment="1">
      <alignment horizontal="center" vertical="center" wrapText="1"/>
    </xf>
    <xf numFmtId="189" fontId="34" fillId="0" borderId="63" xfId="1038" applyNumberFormat="1" applyFont="1" applyFill="1" applyBorder="1" applyAlignment="1">
      <alignment horizontal="center" vertical="center"/>
    </xf>
    <xf numFmtId="0" fontId="34" fillId="0" borderId="63" xfId="0" applyFont="1" applyFill="1" applyBorder="1" applyAlignment="1">
      <alignment horizontal="center" vertical="center"/>
    </xf>
    <xf numFmtId="0" fontId="34" fillId="0" borderId="54" xfId="0" applyFont="1" applyFill="1" applyBorder="1" applyAlignment="1">
      <alignment horizontal="center" vertical="center"/>
    </xf>
    <xf numFmtId="189" fontId="34" fillId="0" borderId="1" xfId="1038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4" fillId="0" borderId="64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10" fontId="34" fillId="0" borderId="1" xfId="0" applyNumberFormat="1" applyFont="1" applyFill="1" applyBorder="1" applyAlignment="1">
      <alignment horizontal="center" vertical="center"/>
    </xf>
    <xf numFmtId="0" fontId="34" fillId="0" borderId="65" xfId="0" applyFont="1" applyFill="1" applyBorder="1" applyAlignment="1">
      <alignment horizontal="center" vertical="center"/>
    </xf>
    <xf numFmtId="10" fontId="34" fillId="0" borderId="65" xfId="0" applyNumberFormat="1" applyFont="1" applyFill="1" applyBorder="1" applyAlignment="1">
      <alignment horizontal="center" vertical="center"/>
    </xf>
    <xf numFmtId="0" fontId="34" fillId="0" borderId="3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166" fontId="34" fillId="0" borderId="28" xfId="83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88" fontId="32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188" fontId="0" fillId="0" borderId="0" xfId="0" applyNumberFormat="1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/>
    </xf>
    <xf numFmtId="0" fontId="34" fillId="0" borderId="29" xfId="0" applyFont="1" applyFill="1" applyBorder="1" applyAlignment="1">
      <alignment horizontal="center" vertical="center"/>
    </xf>
    <xf numFmtId="10" fontId="34" fillId="0" borderId="38" xfId="1037" applyNumberFormat="1" applyFont="1" applyFill="1" applyBorder="1" applyAlignment="1">
      <alignment horizontal="center" vertical="center"/>
    </xf>
    <xf numFmtId="189" fontId="34" fillId="0" borderId="35" xfId="1038" applyNumberFormat="1" applyFont="1" applyFill="1" applyBorder="1" applyAlignment="1">
      <alignment horizontal="center" vertical="center"/>
    </xf>
    <xf numFmtId="187" fontId="34" fillId="0" borderId="56" xfId="0" applyNumberFormat="1" applyFont="1" applyFill="1" applyBorder="1" applyAlignment="1">
      <alignment horizontal="center" vertical="center"/>
    </xf>
    <xf numFmtId="10" fontId="34" fillId="0" borderId="0" xfId="1037" applyNumberFormat="1" applyFont="1" applyFill="1" applyBorder="1" applyAlignment="1">
      <alignment horizontal="center" vertical="center"/>
    </xf>
    <xf numFmtId="10" fontId="34" fillId="0" borderId="35" xfId="1038" applyNumberFormat="1" applyFont="1" applyFill="1" applyBorder="1" applyAlignment="1">
      <alignment horizontal="center" vertical="center"/>
    </xf>
    <xf numFmtId="0" fontId="34" fillId="0" borderId="47" xfId="0" applyFont="1" applyFill="1" applyBorder="1" applyAlignment="1">
      <alignment horizontal="center" vertical="center"/>
    </xf>
    <xf numFmtId="10" fontId="34" fillId="0" borderId="63" xfId="1037" applyNumberFormat="1" applyFont="1" applyFill="1" applyBorder="1" applyAlignment="1">
      <alignment horizontal="center" vertical="center"/>
    </xf>
    <xf numFmtId="10" fontId="34" fillId="0" borderId="63" xfId="1038" applyNumberFormat="1" applyFont="1" applyFill="1" applyBorder="1" applyAlignment="1">
      <alignment horizontal="center" vertical="center"/>
    </xf>
    <xf numFmtId="187" fontId="34" fillId="0" borderId="54" xfId="0" applyNumberFormat="1" applyFont="1" applyFill="1" applyBorder="1" applyAlignment="1">
      <alignment horizontal="center" vertical="center"/>
    </xf>
    <xf numFmtId="10" fontId="34" fillId="0" borderId="1" xfId="1037" applyNumberFormat="1" applyFont="1" applyFill="1" applyBorder="1" applyAlignment="1">
      <alignment horizontal="center" vertical="center"/>
    </xf>
    <xf numFmtId="10" fontId="34" fillId="0" borderId="1" xfId="1038" applyNumberFormat="1" applyFont="1" applyFill="1" applyBorder="1" applyAlignment="1">
      <alignment horizontal="center" vertical="center"/>
    </xf>
    <xf numFmtId="187" fontId="34" fillId="0" borderId="64" xfId="0" applyNumberFormat="1" applyFont="1" applyFill="1" applyBorder="1" applyAlignment="1">
      <alignment horizontal="center" vertical="center"/>
    </xf>
    <xf numFmtId="0" fontId="34" fillId="0" borderId="31" xfId="0" applyFont="1" applyFill="1" applyBorder="1" applyAlignment="1">
      <alignment horizontal="center" vertical="center"/>
    </xf>
    <xf numFmtId="0" fontId="34" fillId="0" borderId="58" xfId="0" applyFont="1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10" fontId="34" fillId="0" borderId="65" xfId="1037" applyNumberFormat="1" applyFont="1" applyFill="1" applyBorder="1" applyAlignment="1">
      <alignment horizontal="center" vertical="center"/>
    </xf>
    <xf numFmtId="189" fontId="34" fillId="0" borderId="65" xfId="1038" applyNumberFormat="1" applyFont="1" applyFill="1" applyBorder="1" applyAlignment="1">
      <alignment horizontal="center" vertical="center"/>
    </xf>
    <xf numFmtId="10" fontId="34" fillId="0" borderId="65" xfId="1038" applyNumberFormat="1" applyFont="1" applyFill="1" applyBorder="1" applyAlignment="1">
      <alignment horizontal="center" vertical="center"/>
    </xf>
    <xf numFmtId="10" fontId="34" fillId="0" borderId="57" xfId="1037" applyNumberFormat="1" applyFont="1" applyFill="1" applyBorder="1" applyAlignment="1">
      <alignment horizontal="center" vertical="center"/>
    </xf>
    <xf numFmtId="189" fontId="34" fillId="0" borderId="57" xfId="1038" applyNumberFormat="1" applyFont="1" applyFill="1" applyBorder="1" applyAlignment="1">
      <alignment horizontal="center" vertical="center"/>
    </xf>
    <xf numFmtId="10" fontId="34" fillId="0" borderId="57" xfId="1038" applyNumberFormat="1" applyFont="1" applyFill="1" applyBorder="1" applyAlignment="1">
      <alignment horizontal="center" vertical="center"/>
    </xf>
    <xf numFmtId="10" fontId="34" fillId="0" borderId="68" xfId="1037" applyNumberFormat="1" applyFont="1" applyFill="1" applyBorder="1" applyAlignment="1">
      <alignment horizontal="center" vertical="center"/>
    </xf>
    <xf numFmtId="10" fontId="34" fillId="0" borderId="69" xfId="1037" applyNumberFormat="1" applyFont="1" applyFill="1" applyBorder="1" applyAlignment="1">
      <alignment horizontal="center" vertical="center"/>
    </xf>
    <xf numFmtId="189" fontId="34" fillId="0" borderId="0" xfId="1038" applyNumberFormat="1" applyFont="1" applyFill="1" applyBorder="1" applyAlignment="1">
      <alignment horizontal="center" vertical="center"/>
    </xf>
    <xf numFmtId="187" fontId="34" fillId="0" borderId="0" xfId="0" applyNumberFormat="1" applyFont="1" applyFill="1" applyBorder="1" applyAlignment="1">
      <alignment horizontal="center" vertical="center"/>
    </xf>
    <xf numFmtId="10" fontId="34" fillId="0" borderId="0" xfId="1038" applyNumberFormat="1" applyFon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10" fontId="34" fillId="0" borderId="35" xfId="1037" applyNumberFormat="1" applyFont="1" applyFill="1" applyBorder="1" applyAlignment="1">
      <alignment horizontal="center" vertical="center"/>
    </xf>
    <xf numFmtId="187" fontId="34" fillId="0" borderId="43" xfId="0" applyNumberFormat="1" applyFont="1" applyFill="1" applyBorder="1" applyAlignment="1">
      <alignment horizontal="center" vertical="center"/>
    </xf>
    <xf numFmtId="10" fontId="34" fillId="0" borderId="29" xfId="1037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10" fontId="34" fillId="0" borderId="45" xfId="1037" applyNumberFormat="1" applyFont="1" applyFill="1" applyBorder="1" applyAlignment="1">
      <alignment horizontal="center" vertical="center"/>
    </xf>
    <xf numFmtId="189" fontId="34" fillId="0" borderId="45" xfId="1038" applyNumberFormat="1" applyFont="1" applyFill="1" applyBorder="1" applyAlignment="1">
      <alignment horizontal="center" vertical="center"/>
    </xf>
    <xf numFmtId="187" fontId="34" fillId="0" borderId="46" xfId="0" applyNumberFormat="1" applyFont="1" applyFill="1" applyBorder="1" applyAlignment="1">
      <alignment horizontal="center" vertical="center"/>
    </xf>
    <xf numFmtId="10" fontId="34" fillId="0" borderId="48" xfId="1037" applyNumberFormat="1" applyFont="1" applyFill="1" applyBorder="1" applyAlignment="1">
      <alignment horizontal="center" vertical="center"/>
    </xf>
    <xf numFmtId="187" fontId="34" fillId="0" borderId="10" xfId="0" applyNumberFormat="1" applyFont="1" applyFill="1" applyBorder="1" applyAlignment="1">
      <alignment horizontal="center" vertical="center"/>
    </xf>
    <xf numFmtId="10" fontId="34" fillId="0" borderId="45" xfId="1038" applyNumberFormat="1" applyFont="1" applyFill="1" applyBorder="1" applyAlignment="1">
      <alignment horizontal="center" vertical="center"/>
    </xf>
    <xf numFmtId="188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34" fillId="0" borderId="70" xfId="0" applyFont="1" applyFill="1" applyBorder="1" applyAlignment="1">
      <alignment horizontal="center" vertical="center"/>
    </xf>
    <xf numFmtId="189" fontId="34" fillId="0" borderId="68" xfId="1038" applyNumberFormat="1" applyFont="1" applyFill="1" applyBorder="1" applyAlignment="1">
      <alignment horizontal="center" vertical="center"/>
    </xf>
    <xf numFmtId="0" fontId="34" fillId="0" borderId="68" xfId="0" applyFont="1" applyFill="1" applyBorder="1" applyAlignment="1">
      <alignment horizontal="center" vertical="center"/>
    </xf>
    <xf numFmtId="10" fontId="34" fillId="0" borderId="68" xfId="0" applyNumberFormat="1" applyFont="1" applyFill="1" applyBorder="1" applyAlignment="1">
      <alignment horizontal="center" vertical="center"/>
    </xf>
    <xf numFmtId="189" fontId="34" fillId="0" borderId="53" xfId="1038" applyNumberFormat="1" applyFont="1" applyFill="1" applyBorder="1" applyAlignment="1">
      <alignment horizontal="center" vertical="center"/>
    </xf>
    <xf numFmtId="166" fontId="34" fillId="0" borderId="54" xfId="83" applyFont="1" applyFill="1" applyBorder="1" applyAlignment="1">
      <alignment horizontal="center" vertical="center"/>
    </xf>
    <xf numFmtId="189" fontId="34" fillId="0" borderId="59" xfId="1038" applyNumberFormat="1" applyFont="1" applyFill="1" applyBorder="1" applyAlignment="1">
      <alignment horizontal="center" vertical="center"/>
    </xf>
    <xf numFmtId="0" fontId="34" fillId="0" borderId="59" xfId="0" applyFont="1" applyFill="1" applyBorder="1" applyAlignment="1">
      <alignment horizontal="center" vertical="center"/>
    </xf>
    <xf numFmtId="10" fontId="34" fillId="0" borderId="59" xfId="0" applyNumberFormat="1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horizontal="center" vertical="center"/>
    </xf>
    <xf numFmtId="0" fontId="34" fillId="0" borderId="66" xfId="0" applyFont="1" applyFill="1" applyBorder="1" applyAlignment="1">
      <alignment horizontal="center" vertical="center"/>
    </xf>
    <xf numFmtId="0" fontId="34" fillId="0" borderId="48" xfId="0" applyFont="1" applyFill="1" applyBorder="1" applyAlignment="1">
      <alignment horizontal="center" vertical="center"/>
    </xf>
    <xf numFmtId="0" fontId="34" fillId="0" borderId="53" xfId="0" applyFont="1" applyFill="1" applyBorder="1" applyAlignment="1">
      <alignment horizontal="center" vertical="center"/>
    </xf>
    <xf numFmtId="10" fontId="34" fillId="0" borderId="69" xfId="0" applyNumberFormat="1" applyFont="1" applyFill="1" applyBorder="1" applyAlignment="1">
      <alignment horizontal="center" vertical="center"/>
    </xf>
    <xf numFmtId="10" fontId="34" fillId="0" borderId="70" xfId="1037" applyNumberFormat="1" applyFont="1" applyFill="1" applyBorder="1" applyAlignment="1">
      <alignment horizontal="center" vertical="center"/>
    </xf>
    <xf numFmtId="10" fontId="34" fillId="0" borderId="53" xfId="1037" applyNumberFormat="1" applyFont="1" applyFill="1" applyBorder="1" applyAlignment="1">
      <alignment horizontal="center" vertical="center"/>
    </xf>
    <xf numFmtId="10" fontId="34" fillId="0" borderId="59" xfId="1037" applyNumberFormat="1" applyFont="1" applyFill="1" applyBorder="1" applyAlignment="1">
      <alignment horizontal="center" vertical="center"/>
    </xf>
    <xf numFmtId="10" fontId="34" fillId="0" borderId="11" xfId="1037" applyNumberFormat="1" applyFont="1" applyFill="1" applyBorder="1" applyAlignment="1">
      <alignment horizontal="center" vertical="center"/>
    </xf>
    <xf numFmtId="187" fontId="34" fillId="0" borderId="66" xfId="0" applyNumberFormat="1" applyFont="1" applyFill="1" applyBorder="1" applyAlignment="1">
      <alignment horizontal="center" vertical="center"/>
    </xf>
    <xf numFmtId="10" fontId="34" fillId="0" borderId="62" xfId="1037" applyNumberFormat="1" applyFont="1" applyFill="1" applyBorder="1" applyAlignment="1">
      <alignment horizontal="center" vertical="center"/>
    </xf>
    <xf numFmtId="10" fontId="34" fillId="0" borderId="51" xfId="1037" applyNumberFormat="1" applyFont="1" applyFill="1" applyBorder="1" applyAlignment="1">
      <alignment horizontal="center" vertical="center"/>
    </xf>
    <xf numFmtId="187" fontId="34" fillId="0" borderId="52" xfId="0" applyNumberFormat="1" applyFont="1" applyFill="1" applyBorder="1" applyAlignment="1">
      <alignment horizontal="center" vertical="center"/>
    </xf>
    <xf numFmtId="2" fontId="34" fillId="0" borderId="0" xfId="0" applyNumberFormat="1" applyFont="1" applyFill="1" applyBorder="1" applyAlignment="1">
      <alignment horizontal="center" vertical="center"/>
    </xf>
    <xf numFmtId="166" fontId="34" fillId="0" borderId="0" xfId="83" applyFont="1" applyFill="1" applyBorder="1" applyAlignment="1">
      <alignment horizontal="center" vertical="center"/>
    </xf>
    <xf numFmtId="188" fontId="5" fillId="0" borderId="39" xfId="0" applyNumberFormat="1" applyFont="1" applyFill="1" applyBorder="1" applyAlignment="1">
      <alignment horizontal="center" vertical="center" wrapText="1"/>
    </xf>
    <xf numFmtId="2" fontId="34" fillId="0" borderId="47" xfId="0" applyNumberFormat="1" applyFont="1" applyFill="1" applyBorder="1" applyAlignment="1">
      <alignment horizontal="center" vertical="center"/>
    </xf>
    <xf numFmtId="2" fontId="34" fillId="0" borderId="29" xfId="0" applyNumberFormat="1" applyFont="1" applyFill="1" applyBorder="1" applyAlignment="1">
      <alignment horizontal="center" vertical="center"/>
    </xf>
    <xf numFmtId="0" fontId="34" fillId="0" borderId="27" xfId="0" applyFont="1" applyFill="1" applyBorder="1" applyAlignment="1">
      <alignment horizontal="center" vertical="center"/>
    </xf>
    <xf numFmtId="0" fontId="34" fillId="0" borderId="28" xfId="0" applyFont="1" applyFill="1" applyBorder="1" applyAlignment="1">
      <alignment horizontal="center" vertical="center"/>
    </xf>
    <xf numFmtId="0" fontId="34" fillId="0" borderId="67" xfId="0" applyFont="1" applyFill="1" applyBorder="1" applyAlignment="1">
      <alignment horizontal="center" vertical="center"/>
    </xf>
    <xf numFmtId="0" fontId="34" fillId="0" borderId="52" xfId="0" applyFont="1" applyFill="1" applyBorder="1" applyAlignment="1">
      <alignment horizontal="center" vertical="center"/>
    </xf>
    <xf numFmtId="10" fontId="34" fillId="0" borderId="27" xfId="0" applyNumberFormat="1" applyFont="1" applyFill="1" applyBorder="1" applyAlignment="1">
      <alignment horizontal="center" vertical="center"/>
    </xf>
    <xf numFmtId="10" fontId="34" fillId="0" borderId="3" xfId="0" applyNumberFormat="1" applyFont="1" applyFill="1" applyBorder="1" applyAlignment="1">
      <alignment horizontal="center" vertical="center"/>
    </xf>
    <xf numFmtId="2" fontId="34" fillId="0" borderId="31" xfId="0" applyNumberFormat="1" applyFont="1" applyFill="1" applyBorder="1" applyAlignment="1">
      <alignment horizontal="center" vertical="center"/>
    </xf>
    <xf numFmtId="10" fontId="34" fillId="0" borderId="57" xfId="0" applyNumberFormat="1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 wrapText="1"/>
    </xf>
    <xf numFmtId="10" fontId="34" fillId="0" borderId="62" xfId="0" applyNumberFormat="1" applyFont="1" applyFill="1" applyBorder="1" applyAlignment="1">
      <alignment horizontal="center" vertical="center"/>
    </xf>
    <xf numFmtId="166" fontId="34" fillId="0" borderId="61" xfId="83" applyFont="1" applyFill="1" applyBorder="1" applyAlignment="1">
      <alignment horizontal="center" vertical="center"/>
    </xf>
    <xf numFmtId="0" fontId="34" fillId="0" borderId="60" xfId="0" applyFont="1" applyFill="1" applyBorder="1" applyAlignment="1">
      <alignment horizontal="center" vertical="center"/>
    </xf>
    <xf numFmtId="166" fontId="34" fillId="0" borderId="60" xfId="83" applyFont="1" applyFill="1" applyBorder="1" applyAlignment="1">
      <alignment horizontal="center" vertical="center"/>
    </xf>
    <xf numFmtId="0" fontId="34" fillId="0" borderId="71" xfId="0" applyFont="1" applyFill="1" applyBorder="1" applyAlignment="1">
      <alignment horizontal="center" vertical="center"/>
    </xf>
    <xf numFmtId="188" fontId="5" fillId="0" borderId="35" xfId="0" applyNumberFormat="1" applyFont="1" applyFill="1" applyBorder="1" applyAlignment="1">
      <alignment horizontal="center" vertical="center" wrapText="1"/>
    </xf>
    <xf numFmtId="1" fontId="5" fillId="0" borderId="43" xfId="0" applyNumberFormat="1" applyFont="1" applyFill="1" applyBorder="1" applyAlignment="1">
      <alignment horizontal="center" vertical="center" wrapText="1"/>
    </xf>
    <xf numFmtId="1" fontId="5" fillId="0" borderId="35" xfId="0" applyNumberFormat="1" applyFont="1" applyFill="1" applyBorder="1" applyAlignment="1">
      <alignment horizontal="center" vertical="center" wrapText="1"/>
    </xf>
    <xf numFmtId="1" fontId="5" fillId="0" borderId="29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188" fontId="5" fillId="0" borderId="3" xfId="0" applyNumberFormat="1" applyFont="1" applyFill="1" applyBorder="1" applyAlignment="1">
      <alignment horizontal="center" vertical="center" wrapText="1"/>
    </xf>
    <xf numFmtId="1" fontId="5" fillId="0" borderId="28" xfId="0" applyNumberFormat="1" applyFont="1" applyFill="1" applyBorder="1" applyAlignment="1">
      <alignment horizontal="center" vertical="center" wrapText="1"/>
    </xf>
    <xf numFmtId="1" fontId="5" fillId="0" borderId="41" xfId="0" applyNumberFormat="1" applyFont="1" applyFill="1" applyBorder="1" applyAlignment="1">
      <alignment horizontal="center" vertical="center" wrapText="1"/>
    </xf>
    <xf numFmtId="1" fontId="5" fillId="0" borderId="29" xfId="0" applyNumberFormat="1" applyFont="1" applyFill="1" applyBorder="1" applyAlignment="1">
      <alignment horizontal="center" vertical="center" wrapText="1"/>
    </xf>
    <xf numFmtId="1" fontId="5" fillId="0" borderId="43" xfId="0" applyNumberFormat="1" applyFont="1" applyFill="1" applyBorder="1" applyAlignment="1">
      <alignment horizontal="center" vertical="center" wrapText="1"/>
    </xf>
    <xf numFmtId="1" fontId="5" fillId="0" borderId="35" xfId="0" applyNumberFormat="1" applyFont="1" applyFill="1" applyBorder="1" applyAlignment="1">
      <alignment horizontal="center" vertical="center" wrapText="1"/>
    </xf>
    <xf numFmtId="188" fontId="5" fillId="0" borderId="35" xfId="0" applyNumberFormat="1" applyFont="1" applyFill="1" applyBorder="1" applyAlignment="1">
      <alignment horizontal="center" vertical="center" wrapText="1"/>
    </xf>
    <xf numFmtId="170" fontId="5" fillId="0" borderId="49" xfId="0" applyNumberFormat="1" applyFont="1" applyFill="1" applyBorder="1" applyAlignment="1">
      <alignment horizontal="center" vertical="center" wrapText="1"/>
    </xf>
    <xf numFmtId="1" fontId="5" fillId="0" borderId="40" xfId="0" applyNumberFormat="1" applyFont="1" applyFill="1" applyBorder="1" applyAlignment="1">
      <alignment horizontal="center" vertical="center" wrapText="1"/>
    </xf>
    <xf numFmtId="188" fontId="5" fillId="0" borderId="40" xfId="0" applyNumberFormat="1" applyFont="1" applyFill="1" applyBorder="1" applyAlignment="1">
      <alignment horizontal="center" vertical="center" wrapText="1"/>
    </xf>
    <xf numFmtId="0" fontId="5" fillId="0" borderId="61" xfId="0" applyNumberFormat="1" applyFont="1" applyFill="1" applyBorder="1" applyAlignment="1">
      <alignment horizontal="center" wrapText="1"/>
    </xf>
    <xf numFmtId="0" fontId="5" fillId="0" borderId="60" xfId="0" applyNumberFormat="1" applyFont="1" applyFill="1" applyBorder="1" applyAlignment="1">
      <alignment horizontal="center"/>
    </xf>
    <xf numFmtId="1" fontId="5" fillId="0" borderId="42" xfId="0" applyNumberFormat="1" applyFont="1" applyFill="1" applyBorder="1" applyAlignment="1">
      <alignment horizontal="center" vertical="center" wrapText="1"/>
    </xf>
    <xf numFmtId="1" fontId="5" fillId="0" borderId="39" xfId="0" applyNumberFormat="1" applyFont="1" applyFill="1" applyBorder="1" applyAlignment="1">
      <alignment horizontal="center" vertical="center" wrapText="1"/>
    </xf>
    <xf numFmtId="1" fontId="5" fillId="0" borderId="47" xfId="0" applyNumberFormat="1" applyFont="1" applyFill="1" applyBorder="1" applyAlignment="1">
      <alignment horizontal="center" vertical="center" wrapText="1"/>
    </xf>
    <xf numFmtId="1" fontId="5" fillId="0" borderId="49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70" fontId="5" fillId="0" borderId="35" xfId="0" applyNumberFormat="1" applyFont="1" applyFill="1" applyBorder="1" applyAlignment="1">
      <alignment horizontal="center" vertical="center" wrapText="1"/>
    </xf>
    <xf numFmtId="0" fontId="5" fillId="0" borderId="40" xfId="0" applyNumberFormat="1" applyFont="1" applyFill="1" applyBorder="1" applyAlignment="1">
      <alignment horizont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18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" fontId="5" fillId="0" borderId="59" xfId="0" applyNumberFormat="1" applyFont="1" applyFill="1" applyBorder="1" applyAlignment="1">
      <alignment horizontal="center" vertical="center" wrapText="1"/>
    </xf>
    <xf numFmtId="1" fontId="5" fillId="0" borderId="64" xfId="0" applyNumberFormat="1" applyFont="1" applyFill="1" applyBorder="1" applyAlignment="1">
      <alignment horizontal="center" vertical="center" wrapText="1"/>
    </xf>
    <xf numFmtId="170" fontId="5" fillId="0" borderId="40" xfId="0" applyNumberFormat="1" applyFont="1" applyFill="1" applyBorder="1" applyAlignment="1">
      <alignment horizontal="center" vertical="center" wrapText="1"/>
    </xf>
    <xf numFmtId="170" fontId="34" fillId="0" borderId="43" xfId="0" applyNumberFormat="1" applyFont="1" applyFill="1" applyBorder="1" applyAlignment="1">
      <alignment horizontal="center"/>
    </xf>
    <xf numFmtId="170" fontId="34" fillId="0" borderId="46" xfId="0" applyNumberFormat="1" applyFont="1" applyFill="1" applyBorder="1" applyAlignment="1">
      <alignment horizontal="center"/>
    </xf>
    <xf numFmtId="0" fontId="34" fillId="0" borderId="42" xfId="0" applyFont="1" applyFill="1" applyBorder="1" applyAlignment="1">
      <alignment horizontal="center"/>
    </xf>
    <xf numFmtId="37" fontId="34" fillId="0" borderId="35" xfId="1037" applyNumberFormat="1" applyFont="1" applyFill="1" applyBorder="1" applyAlignment="1">
      <alignment horizontal="center"/>
    </xf>
    <xf numFmtId="170" fontId="34" fillId="0" borderId="35" xfId="1037" applyNumberFormat="1" applyFont="1" applyFill="1" applyBorder="1" applyAlignment="1">
      <alignment horizontal="center"/>
    </xf>
    <xf numFmtId="179" fontId="34" fillId="0" borderId="35" xfId="1037" applyNumberFormat="1" applyFont="1" applyFill="1" applyBorder="1" applyAlignment="1">
      <alignment horizontal="center"/>
    </xf>
    <xf numFmtId="187" fontId="34" fillId="0" borderId="43" xfId="0" applyNumberFormat="1" applyFont="1" applyFill="1" applyBorder="1" applyAlignment="1">
      <alignment horizontal="center"/>
    </xf>
    <xf numFmtId="0" fontId="34" fillId="0" borderId="44" xfId="0" applyFont="1" applyFill="1" applyBorder="1" applyAlignment="1">
      <alignment horizontal="center"/>
    </xf>
    <xf numFmtId="37" fontId="34" fillId="0" borderId="45" xfId="1037" applyNumberFormat="1" applyFont="1" applyFill="1" applyBorder="1" applyAlignment="1">
      <alignment horizontal="center"/>
    </xf>
    <xf numFmtId="170" fontId="34" fillId="0" borderId="45" xfId="1037" applyNumberFormat="1" applyFont="1" applyFill="1" applyBorder="1" applyAlignment="1">
      <alignment horizontal="center"/>
    </xf>
    <xf numFmtId="179" fontId="34" fillId="0" borderId="45" xfId="1037" applyNumberFormat="1" applyFont="1" applyFill="1" applyBorder="1" applyAlignment="1">
      <alignment horizontal="center"/>
    </xf>
    <xf numFmtId="187" fontId="34" fillId="0" borderId="46" xfId="0" applyNumberFormat="1" applyFont="1" applyFill="1" applyBorder="1" applyAlignment="1">
      <alignment horizontal="center"/>
    </xf>
    <xf numFmtId="11" fontId="5" fillId="0" borderId="0" xfId="0" applyNumberFormat="1" applyFont="1" applyFill="1" applyBorder="1" applyAlignment="1">
      <alignment horizontal="center"/>
    </xf>
    <xf numFmtId="180" fontId="34" fillId="0" borderId="35" xfId="1038" applyNumberFormat="1" applyFont="1" applyFill="1" applyBorder="1" applyAlignment="1">
      <alignment horizontal="center"/>
    </xf>
    <xf numFmtId="180" fontId="34" fillId="0" borderId="45" xfId="1038" applyNumberFormat="1" applyFont="1" applyFill="1" applyBorder="1" applyAlignment="1">
      <alignment horizontal="center"/>
    </xf>
    <xf numFmtId="10" fontId="34" fillId="0" borderId="35" xfId="1038" applyNumberFormat="1" applyFont="1" applyFill="1" applyBorder="1" applyAlignment="1">
      <alignment horizontal="center"/>
    </xf>
    <xf numFmtId="10" fontId="34" fillId="0" borderId="45" xfId="1038" applyNumberFormat="1" applyFont="1" applyFill="1" applyBorder="1" applyAlignment="1">
      <alignment horizontal="center"/>
    </xf>
    <xf numFmtId="11" fontId="35" fillId="0" borderId="0" xfId="0" applyNumberFormat="1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34" fillId="0" borderId="38" xfId="0" applyFont="1" applyFill="1" applyBorder="1" applyAlignment="1">
      <alignment horizontal="center"/>
    </xf>
    <xf numFmtId="0" fontId="34" fillId="0" borderId="9" xfId="0" applyFont="1" applyFill="1" applyBorder="1" applyAlignment="1">
      <alignment horizontal="center"/>
    </xf>
    <xf numFmtId="17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1" fontId="5" fillId="0" borderId="27" xfId="0" applyNumberFormat="1" applyFont="1" applyFill="1" applyBorder="1" applyAlignment="1">
      <alignment horizontal="center" vertical="center" wrapText="1"/>
    </xf>
    <xf numFmtId="1" fontId="5" fillId="0" borderId="53" xfId="0" applyNumberFormat="1" applyFont="1" applyFill="1" applyBorder="1" applyAlignment="1">
      <alignment horizontal="center" vertical="center" wrapText="1"/>
    </xf>
    <xf numFmtId="1" fontId="5" fillId="0" borderId="63" xfId="0" applyNumberFormat="1" applyFont="1" applyFill="1" applyBorder="1" applyAlignment="1">
      <alignment horizontal="center" vertical="center" wrapText="1"/>
    </xf>
    <xf numFmtId="170" fontId="5" fillId="0" borderId="63" xfId="0" applyNumberFormat="1" applyFont="1" applyFill="1" applyBorder="1" applyAlignment="1">
      <alignment horizontal="center" vertical="center" wrapText="1"/>
    </xf>
    <xf numFmtId="188" fontId="5" fillId="0" borderId="63" xfId="0" applyNumberFormat="1" applyFont="1" applyFill="1" applyBorder="1" applyAlignment="1">
      <alignment horizontal="center" vertical="center" wrapText="1"/>
    </xf>
    <xf numFmtId="0" fontId="5" fillId="0" borderId="63" xfId="0" applyNumberFormat="1" applyFont="1" applyFill="1" applyBorder="1" applyAlignment="1">
      <alignment horizontal="center" vertical="center" wrapText="1"/>
    </xf>
    <xf numFmtId="1" fontId="5" fillId="0" borderId="54" xfId="0" applyNumberFormat="1" applyFont="1" applyFill="1" applyBorder="1" applyAlignment="1">
      <alignment horizontal="center" vertical="center" wrapText="1"/>
    </xf>
    <xf numFmtId="11" fontId="35" fillId="0" borderId="1" xfId="0" applyNumberFormat="1" applyFont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wrapText="1"/>
    </xf>
    <xf numFmtId="0" fontId="5" fillId="0" borderId="63" xfId="0" applyNumberFormat="1" applyFont="1" applyFill="1" applyBorder="1" applyAlignment="1">
      <alignment horizontal="center" wrapText="1"/>
    </xf>
    <xf numFmtId="0" fontId="0" fillId="0" borderId="53" xfId="0" applyFill="1" applyBorder="1" applyAlignment="1">
      <alignment horizontal="center"/>
    </xf>
    <xf numFmtId="0" fontId="34" fillId="0" borderId="54" xfId="0" applyFont="1" applyFill="1" applyBorder="1" applyAlignment="1">
      <alignment horizontal="center"/>
    </xf>
    <xf numFmtId="0" fontId="0" fillId="0" borderId="59" xfId="0" applyFill="1" applyBorder="1" applyAlignment="1">
      <alignment horizontal="center"/>
    </xf>
    <xf numFmtId="0" fontId="34" fillId="0" borderId="64" xfId="0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11" fontId="35" fillId="0" borderId="0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11" fontId="35" fillId="0" borderId="1" xfId="0" applyNumberFormat="1" applyFont="1" applyFill="1" applyBorder="1" applyAlignment="1">
      <alignment horizontal="center" vertical="center"/>
    </xf>
    <xf numFmtId="0" fontId="34" fillId="0" borderId="66" xfId="0" applyFont="1" applyFill="1" applyBorder="1" applyAlignment="1">
      <alignment horizontal="center"/>
    </xf>
    <xf numFmtId="0" fontId="34" fillId="0" borderId="39" xfId="0" applyFont="1" applyFill="1" applyBorder="1" applyAlignment="1">
      <alignment horizontal="center"/>
    </xf>
    <xf numFmtId="37" fontId="34" fillId="0" borderId="40" xfId="1037" applyNumberFormat="1" applyFont="1" applyFill="1" applyBorder="1" applyAlignment="1">
      <alignment horizontal="center"/>
    </xf>
    <xf numFmtId="170" fontId="34" fillId="0" borderId="40" xfId="1037" applyNumberFormat="1" applyFont="1" applyFill="1" applyBorder="1" applyAlignment="1">
      <alignment horizontal="center"/>
    </xf>
    <xf numFmtId="179" fontId="34" fillId="0" borderId="40" xfId="1037" applyNumberFormat="1" applyFont="1" applyFill="1" applyBorder="1" applyAlignment="1">
      <alignment horizontal="center"/>
    </xf>
    <xf numFmtId="10" fontId="34" fillId="0" borderId="40" xfId="1038" applyNumberFormat="1" applyFont="1" applyFill="1" applyBorder="1" applyAlignment="1">
      <alignment horizontal="center"/>
    </xf>
    <xf numFmtId="180" fontId="34" fillId="0" borderId="40" xfId="1038" applyNumberFormat="1" applyFont="1" applyFill="1" applyBorder="1" applyAlignment="1">
      <alignment horizontal="center"/>
    </xf>
    <xf numFmtId="187" fontId="34" fillId="0" borderId="41" xfId="0" applyNumberFormat="1" applyFont="1" applyFill="1" applyBorder="1" applyAlignment="1">
      <alignment horizontal="center"/>
    </xf>
    <xf numFmtId="0" fontId="34" fillId="0" borderId="36" xfId="0" applyFont="1" applyFill="1" applyBorder="1" applyAlignment="1">
      <alignment horizontal="center"/>
    </xf>
    <xf numFmtId="170" fontId="34" fillId="0" borderId="37" xfId="1037" applyNumberFormat="1" applyFont="1" applyFill="1" applyBorder="1" applyAlignment="1">
      <alignment horizontal="center"/>
    </xf>
    <xf numFmtId="170" fontId="34" fillId="0" borderId="0" xfId="1037" applyNumberFormat="1" applyFont="1" applyFill="1" applyBorder="1" applyAlignment="1">
      <alignment horizontal="center"/>
    </xf>
    <xf numFmtId="170" fontId="34" fillId="0" borderId="8" xfId="1037" applyNumberFormat="1" applyFont="1" applyFill="1" applyBorder="1" applyAlignment="1">
      <alignment horizontal="center"/>
    </xf>
    <xf numFmtId="10" fontId="34" fillId="0" borderId="49" xfId="1038" applyNumberFormat="1" applyFont="1" applyFill="1" applyBorder="1" applyAlignment="1">
      <alignment horizontal="center"/>
    </xf>
    <xf numFmtId="10" fontId="34" fillId="0" borderId="30" xfId="1038" applyNumberFormat="1" applyFont="1" applyFill="1" applyBorder="1" applyAlignment="1">
      <alignment horizontal="center"/>
    </xf>
    <xf numFmtId="10" fontId="34" fillId="0" borderId="50" xfId="1038" applyNumberFormat="1" applyFont="1" applyFill="1" applyBorder="1" applyAlignment="1">
      <alignment horizontal="center"/>
    </xf>
    <xf numFmtId="187" fontId="34" fillId="0" borderId="47" xfId="0" applyNumberFormat="1" applyFont="1" applyFill="1" applyBorder="1" applyAlignment="1">
      <alignment horizontal="center"/>
    </xf>
    <xf numFmtId="187" fontId="34" fillId="0" borderId="29" xfId="0" applyNumberFormat="1" applyFont="1" applyFill="1" applyBorder="1" applyAlignment="1">
      <alignment horizontal="center"/>
    </xf>
    <xf numFmtId="187" fontId="34" fillId="0" borderId="48" xfId="0" applyNumberFormat="1" applyFont="1" applyFill="1" applyBorder="1" applyAlignment="1">
      <alignment horizontal="center"/>
    </xf>
    <xf numFmtId="10" fontId="34" fillId="0" borderId="57" xfId="1038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 wrapText="1"/>
    </xf>
    <xf numFmtId="11" fontId="35" fillId="0" borderId="63" xfId="0" applyNumberFormat="1" applyFont="1" applyFill="1" applyBorder="1" applyAlignment="1">
      <alignment horizontal="center" vertical="center"/>
    </xf>
    <xf numFmtId="11" fontId="35" fillId="0" borderId="65" xfId="0" applyNumberFormat="1" applyFont="1" applyFill="1" applyBorder="1" applyAlignment="1">
      <alignment horizontal="center" vertical="center"/>
    </xf>
    <xf numFmtId="188" fontId="32" fillId="0" borderId="0" xfId="0" applyNumberFormat="1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188" fontId="0" fillId="0" borderId="0" xfId="0" applyNumberFormat="1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0" fillId="0" borderId="45" xfId="0" applyFill="1" applyBorder="1" applyAlignment="1">
      <alignment horizontal="center"/>
    </xf>
    <xf numFmtId="0" fontId="0" fillId="0" borderId="48" xfId="0" applyFill="1" applyBorder="1" applyAlignment="1">
      <alignment horizontal="center"/>
    </xf>
    <xf numFmtId="170" fontId="0" fillId="0" borderId="0" xfId="0" applyNumberFormat="1" applyFill="1" applyAlignment="1">
      <alignment horizontal="center"/>
    </xf>
    <xf numFmtId="188" fontId="0" fillId="0" borderId="0" xfId="0" applyNumberForma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0" borderId="75" xfId="0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73" fontId="0" fillId="0" borderId="1" xfId="0" applyNumberFormat="1" applyBorder="1" applyAlignment="1">
      <alignment horizontal="center" vertical="center"/>
    </xf>
    <xf numFmtId="166" fontId="0" fillId="0" borderId="1" xfId="83" applyFont="1" applyBorder="1" applyAlignment="1">
      <alignment horizontal="center"/>
    </xf>
    <xf numFmtId="166" fontId="0" fillId="0" borderId="3" xfId="83" applyFont="1" applyBorder="1" applyAlignment="1">
      <alignment horizontal="center"/>
    </xf>
    <xf numFmtId="173" fontId="0" fillId="0" borderId="3" xfId="0" applyNumberFormat="1" applyBorder="1" applyAlignment="1">
      <alignment horizontal="center" vertical="center"/>
    </xf>
    <xf numFmtId="0" fontId="5" fillId="0" borderId="26" xfId="0" applyNumberFormat="1" applyFont="1" applyFill="1" applyBorder="1" applyAlignment="1">
      <alignment horizontal="center" wrapText="1"/>
    </xf>
    <xf numFmtId="0" fontId="5" fillId="0" borderId="26" xfId="0" applyNumberFormat="1" applyFont="1" applyFill="1" applyBorder="1" applyAlignment="1">
      <alignment horizontal="center"/>
    </xf>
    <xf numFmtId="1" fontId="5" fillId="0" borderId="76" xfId="0" applyNumberFormat="1" applyFont="1" applyFill="1" applyBorder="1" applyAlignment="1">
      <alignment horizontal="center" vertical="center" wrapText="1"/>
    </xf>
    <xf numFmtId="1" fontId="5" fillId="0" borderId="77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/>
    </xf>
    <xf numFmtId="0" fontId="0" fillId="0" borderId="78" xfId="0" applyFill="1" applyBorder="1" applyAlignment="1">
      <alignment horizontal="center"/>
    </xf>
    <xf numFmtId="0" fontId="0" fillId="0" borderId="79" xfId="0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0" borderId="39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" fontId="5" fillId="0" borderId="39" xfId="0" applyNumberFormat="1" applyFont="1" applyFill="1" applyBorder="1" applyAlignment="1">
      <alignment horizontal="center" vertical="center" wrapText="1"/>
    </xf>
    <xf numFmtId="1" fontId="5" fillId="0" borderId="42" xfId="0" applyNumberFormat="1" applyFont="1" applyFill="1" applyBorder="1" applyAlignment="1">
      <alignment horizontal="center" vertical="center" wrapText="1"/>
    </xf>
    <xf numFmtId="1" fontId="5" fillId="0" borderId="44" xfId="0" applyNumberFormat="1" applyFont="1" applyFill="1" applyBorder="1" applyAlignment="1">
      <alignment horizontal="center" vertical="center" wrapText="1"/>
    </xf>
    <xf numFmtId="1" fontId="5" fillId="0" borderId="40" xfId="0" applyNumberFormat="1" applyFont="1" applyFill="1" applyBorder="1" applyAlignment="1">
      <alignment horizontal="center" vertical="center" wrapText="1"/>
    </xf>
    <xf numFmtId="1" fontId="5" fillId="0" borderId="35" xfId="0" applyNumberFormat="1" applyFont="1" applyFill="1" applyBorder="1" applyAlignment="1">
      <alignment horizontal="center" vertical="center" wrapText="1"/>
    </xf>
    <xf numFmtId="1" fontId="5" fillId="0" borderId="45" xfId="0" applyNumberFormat="1" applyFont="1" applyFill="1" applyBorder="1" applyAlignment="1">
      <alignment horizontal="center" vertical="center" wrapText="1"/>
    </xf>
    <xf numFmtId="1" fontId="5" fillId="0" borderId="41" xfId="0" applyNumberFormat="1" applyFont="1" applyFill="1" applyBorder="1" applyAlignment="1">
      <alignment horizontal="center" vertical="center" wrapText="1"/>
    </xf>
    <xf numFmtId="1" fontId="5" fillId="0" borderId="43" xfId="0" applyNumberFormat="1" applyFont="1" applyFill="1" applyBorder="1" applyAlignment="1">
      <alignment horizontal="center" vertical="center" wrapText="1"/>
    </xf>
    <xf numFmtId="1" fontId="5" fillId="0" borderId="46" xfId="0" applyNumberFormat="1" applyFont="1" applyFill="1" applyBorder="1" applyAlignment="1">
      <alignment horizontal="center" vertical="center" wrapText="1"/>
    </xf>
    <xf numFmtId="170" fontId="5" fillId="0" borderId="40" xfId="0" applyNumberFormat="1" applyFont="1" applyFill="1" applyBorder="1" applyAlignment="1">
      <alignment horizontal="center" vertical="center" wrapText="1"/>
    </xf>
    <xf numFmtId="170" fontId="5" fillId="0" borderId="35" xfId="0" applyNumberFormat="1" applyFont="1" applyFill="1" applyBorder="1" applyAlignment="1">
      <alignment horizontal="center" vertical="center" wrapText="1"/>
    </xf>
    <xf numFmtId="170" fontId="5" fillId="0" borderId="45" xfId="0" applyNumberFormat="1" applyFont="1" applyFill="1" applyBorder="1" applyAlignment="1">
      <alignment horizontal="center" vertical="center" wrapText="1"/>
    </xf>
    <xf numFmtId="188" fontId="5" fillId="0" borderId="40" xfId="0" applyNumberFormat="1" applyFont="1" applyFill="1" applyBorder="1" applyAlignment="1">
      <alignment horizontal="center" vertical="center" wrapText="1"/>
    </xf>
    <xf numFmtId="188" fontId="5" fillId="0" borderId="35" xfId="0" applyNumberFormat="1" applyFont="1" applyFill="1" applyBorder="1" applyAlignment="1">
      <alignment horizontal="center" vertical="center" wrapText="1"/>
    </xf>
    <xf numFmtId="188" fontId="5" fillId="0" borderId="45" xfId="0" applyNumberFormat="1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1" fontId="5" fillId="0" borderId="47" xfId="0" applyNumberFormat="1" applyFont="1" applyFill="1" applyBorder="1" applyAlignment="1">
      <alignment horizontal="center" vertical="center" wrapText="1"/>
    </xf>
    <xf numFmtId="1" fontId="5" fillId="0" borderId="29" xfId="0" applyNumberFormat="1" applyFont="1" applyFill="1" applyBorder="1" applyAlignment="1">
      <alignment horizontal="center" vertical="center" wrapText="1"/>
    </xf>
    <xf numFmtId="1" fontId="5" fillId="0" borderId="48" xfId="0" applyNumberFormat="1" applyFont="1" applyFill="1" applyBorder="1" applyAlignment="1">
      <alignment horizontal="center" vertical="center" wrapText="1"/>
    </xf>
    <xf numFmtId="170" fontId="1" fillId="0" borderId="71" xfId="0" applyNumberFormat="1" applyFont="1" applyFill="1" applyBorder="1" applyAlignment="1">
      <alignment horizontal="center"/>
    </xf>
    <xf numFmtId="170" fontId="1" fillId="0" borderId="73" xfId="0" applyNumberFormat="1" applyFont="1" applyFill="1" applyBorder="1" applyAlignment="1">
      <alignment horizontal="center"/>
    </xf>
    <xf numFmtId="170" fontId="1" fillId="0" borderId="74" xfId="0" applyNumberFormat="1" applyFont="1" applyFill="1" applyBorder="1" applyAlignment="1">
      <alignment horizontal="center"/>
    </xf>
    <xf numFmtId="0" fontId="5" fillId="0" borderId="55" xfId="0" applyFont="1" applyFill="1" applyBorder="1" applyAlignment="1">
      <alignment horizontal="center" vertical="center" wrapText="1"/>
    </xf>
    <xf numFmtId="1" fontId="5" fillId="0" borderId="51" xfId="0" applyNumberFormat="1" applyFont="1" applyFill="1" applyBorder="1" applyAlignment="1">
      <alignment horizontal="center" vertical="center" wrapText="1"/>
    </xf>
    <xf numFmtId="170" fontId="5" fillId="0" borderId="57" xfId="0" applyNumberFormat="1" applyFont="1" applyFill="1" applyBorder="1" applyAlignment="1">
      <alignment horizontal="center" vertical="center" wrapText="1"/>
    </xf>
    <xf numFmtId="1" fontId="5" fillId="0" borderId="57" xfId="0" applyNumberFormat="1" applyFont="1" applyFill="1" applyBorder="1" applyAlignment="1">
      <alignment horizontal="center" vertical="center" wrapText="1"/>
    </xf>
    <xf numFmtId="188" fontId="5" fillId="0" borderId="57" xfId="0" applyNumberFormat="1" applyFont="1" applyFill="1" applyBorder="1" applyAlignment="1">
      <alignment horizontal="center" vertical="center" wrapText="1"/>
    </xf>
    <xf numFmtId="1" fontId="5" fillId="0" borderId="52" xfId="0" applyNumberFormat="1" applyFont="1" applyFill="1" applyBorder="1" applyAlignment="1">
      <alignment horizontal="center" vertical="center" wrapText="1"/>
    </xf>
    <xf numFmtId="170" fontId="1" fillId="0" borderId="65" xfId="0" applyNumberFormat="1" applyFont="1" applyFill="1" applyBorder="1" applyAlignment="1">
      <alignment horizontal="center"/>
    </xf>
    <xf numFmtId="170" fontId="1" fillId="0" borderId="66" xfId="0" applyNumberFormat="1" applyFont="1" applyFill="1" applyBorder="1" applyAlignment="1">
      <alignment horizontal="center"/>
    </xf>
    <xf numFmtId="170" fontId="1" fillId="0" borderId="72" xfId="0" applyNumberFormat="1" applyFont="1" applyFill="1" applyBorder="1" applyAlignment="1">
      <alignment horizontal="center"/>
    </xf>
    <xf numFmtId="170" fontId="1" fillId="0" borderId="5" xfId="0" applyNumberFormat="1" applyFont="1" applyFill="1" applyBorder="1" applyAlignment="1">
      <alignment horizontal="center"/>
    </xf>
    <xf numFmtId="170" fontId="1" fillId="0" borderId="6" xfId="0" applyNumberFormat="1" applyFont="1" applyFill="1" applyBorder="1" applyAlignment="1">
      <alignment horizontal="center"/>
    </xf>
    <xf numFmtId="0" fontId="0" fillId="0" borderId="57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6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wrapText="1"/>
    </xf>
    <xf numFmtId="0" fontId="34" fillId="0" borderId="39" xfId="0" applyFont="1" applyFill="1" applyBorder="1" applyAlignment="1">
      <alignment horizontal="center" vertical="center"/>
    </xf>
    <xf numFmtId="0" fontId="34" fillId="0" borderId="42" xfId="0" applyFont="1" applyFill="1" applyBorder="1" applyAlignment="1">
      <alignment horizontal="center" vertical="center"/>
    </xf>
    <xf numFmtId="0" fontId="34" fillId="0" borderId="44" xfId="0" applyFont="1" applyFill="1" applyBorder="1" applyAlignment="1">
      <alignment horizontal="center" vertical="center"/>
    </xf>
    <xf numFmtId="0" fontId="34" fillId="0" borderId="40" xfId="0" applyFont="1" applyFill="1" applyBorder="1" applyAlignment="1">
      <alignment horizontal="center" vertical="center"/>
    </xf>
    <xf numFmtId="0" fontId="34" fillId="0" borderId="35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0" fontId="34" fillId="0" borderId="57" xfId="0" applyFont="1" applyFill="1" applyBorder="1" applyAlignment="1">
      <alignment horizontal="center" vertical="center"/>
    </xf>
    <xf numFmtId="0" fontId="34" fillId="0" borderId="45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 wrapText="1"/>
    </xf>
    <xf numFmtId="188" fontId="5" fillId="0" borderId="39" xfId="0" applyNumberFormat="1" applyFont="1" applyFill="1" applyBorder="1" applyAlignment="1">
      <alignment horizontal="center" vertical="center" wrapText="1"/>
    </xf>
    <xf numFmtId="188" fontId="5" fillId="0" borderId="42" xfId="0" applyNumberFormat="1" applyFont="1" applyFill="1" applyBorder="1" applyAlignment="1">
      <alignment horizontal="center" vertical="center" wrapText="1"/>
    </xf>
    <xf numFmtId="188" fontId="5" fillId="0" borderId="44" xfId="0" applyNumberFormat="1" applyFont="1" applyFill="1" applyBorder="1" applyAlignment="1">
      <alignment horizontal="center" vertical="center" wrapText="1"/>
    </xf>
    <xf numFmtId="0" fontId="34" fillId="0" borderId="63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4" fillId="0" borderId="61" xfId="0" applyFont="1" applyFill="1" applyBorder="1" applyAlignment="1">
      <alignment horizontal="center" vertical="center"/>
    </xf>
    <xf numFmtId="0" fontId="34" fillId="0" borderId="60" xfId="0" applyFont="1" applyFill="1" applyBorder="1" applyAlignment="1">
      <alignment horizontal="center" vertical="center"/>
    </xf>
    <xf numFmtId="0" fontId="34" fillId="0" borderId="47" xfId="0" applyFont="1" applyFill="1" applyBorder="1" applyAlignment="1">
      <alignment horizontal="center" vertical="center"/>
    </xf>
    <xf numFmtId="0" fontId="34" fillId="0" borderId="29" xfId="0" applyFont="1" applyFill="1" applyBorder="1" applyAlignment="1">
      <alignment horizontal="center" vertical="center"/>
    </xf>
    <xf numFmtId="1" fontId="5" fillId="0" borderId="28" xfId="0" applyNumberFormat="1" applyFont="1" applyFill="1" applyBorder="1" applyAlignment="1">
      <alignment horizontal="center"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88" fontId="5" fillId="0" borderId="49" xfId="0" applyNumberFormat="1" applyFont="1" applyFill="1" applyBorder="1" applyAlignment="1">
      <alignment horizontal="center" vertical="center" wrapText="1"/>
    </xf>
    <xf numFmtId="188" fontId="5" fillId="0" borderId="30" xfId="0" applyNumberFormat="1" applyFont="1" applyFill="1" applyBorder="1" applyAlignment="1">
      <alignment horizontal="center" vertical="center" wrapText="1"/>
    </xf>
    <xf numFmtId="188" fontId="5" fillId="0" borderId="50" xfId="0" applyNumberFormat="1" applyFont="1" applyFill="1" applyBorder="1" applyAlignment="1">
      <alignment horizontal="center" vertical="center" wrapText="1"/>
    </xf>
  </cellXfs>
  <cellStyles count="1039">
    <cellStyle name="_x0001_" xfId="177" xr:uid="{00000000-0005-0000-0000-000000000000}"/>
    <cellStyle name="_x0002_" xfId="178" xr:uid="{00000000-0005-0000-0000-000001000000}"/>
    <cellStyle name="_x0002_ 2" xfId="179" xr:uid="{00000000-0005-0000-0000-000002000000}"/>
    <cellStyle name="_x0002_ 3" xfId="180" xr:uid="{00000000-0005-0000-0000-000003000000}"/>
    <cellStyle name="_x0002_ 4" xfId="181" xr:uid="{00000000-0005-0000-0000-000004000000}"/>
    <cellStyle name="_CIMCONTR (2)" xfId="182" xr:uid="{00000000-0005-0000-0000-000005000000}"/>
    <cellStyle name="_CIMCONTR (2)_1" xfId="183" xr:uid="{00000000-0005-0000-0000-000006000000}"/>
    <cellStyle name="_MASTER" xfId="184" xr:uid="{00000000-0005-0000-0000-000007000000}"/>
    <cellStyle name="_MASTER_1" xfId="185" xr:uid="{00000000-0005-0000-0000-000008000000}"/>
    <cellStyle name="_MASTER_1 2" xfId="186" xr:uid="{00000000-0005-0000-0000-000009000000}"/>
    <cellStyle name="_MASTER_1 3" xfId="187" xr:uid="{00000000-0005-0000-0000-00000A000000}"/>
    <cellStyle name="_MASTER_1 4" xfId="188" xr:uid="{00000000-0005-0000-0000-00000B000000}"/>
    <cellStyle name="_MOMENTOS Y CORTANTE (2)" xfId="189" xr:uid="{00000000-0005-0000-0000-00000C000000}"/>
    <cellStyle name="_MOMENTOS Y CORTANTE (2)_1" xfId="190" xr:uid="{00000000-0005-0000-0000-00000D000000}"/>
    <cellStyle name="_MOMENTOS Y CORTANTE (2)_1 2" xfId="191" xr:uid="{00000000-0005-0000-0000-00000E000000}"/>
    <cellStyle name="_MOMENTOS Y CORTANTE (2)_1 3" xfId="192" xr:uid="{00000000-0005-0000-0000-00000F000000}"/>
    <cellStyle name="_MOMENTOS Y CORTANTE (2)_1 4" xfId="193" xr:uid="{00000000-0005-0000-0000-000010000000}"/>
    <cellStyle name="01/01/83" xfId="351" xr:uid="{00000000-0005-0000-0000-000011000000}"/>
    <cellStyle name="20% - Accent1" xfId="103" xr:uid="{00000000-0005-0000-0000-000012000000}"/>
    <cellStyle name="20% - Accent2" xfId="104" xr:uid="{00000000-0005-0000-0000-000013000000}"/>
    <cellStyle name="20% - Accent3" xfId="105" xr:uid="{00000000-0005-0000-0000-000014000000}"/>
    <cellStyle name="20% - Accent4" xfId="106" xr:uid="{00000000-0005-0000-0000-000015000000}"/>
    <cellStyle name="20% - Accent5" xfId="107" xr:uid="{00000000-0005-0000-0000-000016000000}"/>
    <cellStyle name="20% - Accent6" xfId="108" xr:uid="{00000000-0005-0000-0000-000017000000}"/>
    <cellStyle name="20% - Énfasis1 2" xfId="194" xr:uid="{00000000-0005-0000-0000-000018000000}"/>
    <cellStyle name="20% - Énfasis1 3" xfId="195" xr:uid="{00000000-0005-0000-0000-000019000000}"/>
    <cellStyle name="20% - Énfasis1 4" xfId="196" xr:uid="{00000000-0005-0000-0000-00001A000000}"/>
    <cellStyle name="20% - Énfasis2 2" xfId="197" xr:uid="{00000000-0005-0000-0000-00001B000000}"/>
    <cellStyle name="20% - Énfasis2 3" xfId="198" xr:uid="{00000000-0005-0000-0000-00001C000000}"/>
    <cellStyle name="20% - Énfasis2 4" xfId="199" xr:uid="{00000000-0005-0000-0000-00001D000000}"/>
    <cellStyle name="20% - Énfasis3 2" xfId="200" xr:uid="{00000000-0005-0000-0000-00001E000000}"/>
    <cellStyle name="20% - Énfasis3 3" xfId="201" xr:uid="{00000000-0005-0000-0000-00001F000000}"/>
    <cellStyle name="20% - Énfasis3 4" xfId="202" xr:uid="{00000000-0005-0000-0000-000020000000}"/>
    <cellStyle name="20% - Énfasis4 2" xfId="203" xr:uid="{00000000-0005-0000-0000-000021000000}"/>
    <cellStyle name="20% - Énfasis4 3" xfId="204" xr:uid="{00000000-0005-0000-0000-000022000000}"/>
    <cellStyle name="20% - Énfasis4 4" xfId="205" xr:uid="{00000000-0005-0000-0000-000023000000}"/>
    <cellStyle name="20% - Énfasis5 2" xfId="206" xr:uid="{00000000-0005-0000-0000-000024000000}"/>
    <cellStyle name="20% - Énfasis5 3" xfId="207" xr:uid="{00000000-0005-0000-0000-000025000000}"/>
    <cellStyle name="20% - Énfasis5 4" xfId="208" xr:uid="{00000000-0005-0000-0000-000026000000}"/>
    <cellStyle name="20% - Énfasis6 2" xfId="209" xr:uid="{00000000-0005-0000-0000-000027000000}"/>
    <cellStyle name="20% - Énfasis6 3" xfId="210" xr:uid="{00000000-0005-0000-0000-000028000000}"/>
    <cellStyle name="20% - Énfasis6 4" xfId="211" xr:uid="{00000000-0005-0000-0000-000029000000}"/>
    <cellStyle name="40% - Accent1" xfId="109" xr:uid="{00000000-0005-0000-0000-00002A000000}"/>
    <cellStyle name="40% - Accent2" xfId="110" xr:uid="{00000000-0005-0000-0000-00002B000000}"/>
    <cellStyle name="40% - Accent3" xfId="111" xr:uid="{00000000-0005-0000-0000-00002C000000}"/>
    <cellStyle name="40% - Accent4" xfId="112" xr:uid="{00000000-0005-0000-0000-00002D000000}"/>
    <cellStyle name="40% - Accent5" xfId="113" xr:uid="{00000000-0005-0000-0000-00002E000000}"/>
    <cellStyle name="40% - Accent6" xfId="114" xr:uid="{00000000-0005-0000-0000-00002F000000}"/>
    <cellStyle name="40% - Énfasis1 2" xfId="212" xr:uid="{00000000-0005-0000-0000-000030000000}"/>
    <cellStyle name="40% - Énfasis1 3" xfId="213" xr:uid="{00000000-0005-0000-0000-000031000000}"/>
    <cellStyle name="40% - Énfasis1 4" xfId="214" xr:uid="{00000000-0005-0000-0000-000032000000}"/>
    <cellStyle name="40% - Énfasis2 2" xfId="215" xr:uid="{00000000-0005-0000-0000-000033000000}"/>
    <cellStyle name="40% - Énfasis2 3" xfId="216" xr:uid="{00000000-0005-0000-0000-000034000000}"/>
    <cellStyle name="40% - Énfasis2 4" xfId="217" xr:uid="{00000000-0005-0000-0000-000035000000}"/>
    <cellStyle name="40% - Énfasis3 2" xfId="218" xr:uid="{00000000-0005-0000-0000-000036000000}"/>
    <cellStyle name="40% - Énfasis3 3" xfId="219" xr:uid="{00000000-0005-0000-0000-000037000000}"/>
    <cellStyle name="40% - Énfasis3 4" xfId="220" xr:uid="{00000000-0005-0000-0000-000038000000}"/>
    <cellStyle name="40% - Énfasis4 2" xfId="221" xr:uid="{00000000-0005-0000-0000-000039000000}"/>
    <cellStyle name="40% - Énfasis4 3" xfId="222" xr:uid="{00000000-0005-0000-0000-00003A000000}"/>
    <cellStyle name="40% - Énfasis4 4" xfId="223" xr:uid="{00000000-0005-0000-0000-00003B000000}"/>
    <cellStyle name="40% - Énfasis5 2" xfId="224" xr:uid="{00000000-0005-0000-0000-00003C000000}"/>
    <cellStyle name="40% - Énfasis5 3" xfId="225" xr:uid="{00000000-0005-0000-0000-00003D000000}"/>
    <cellStyle name="40% - Énfasis5 4" xfId="226" xr:uid="{00000000-0005-0000-0000-00003E000000}"/>
    <cellStyle name="40% - Énfasis6 2" xfId="227" xr:uid="{00000000-0005-0000-0000-00003F000000}"/>
    <cellStyle name="40% - Énfasis6 3" xfId="228" xr:uid="{00000000-0005-0000-0000-000040000000}"/>
    <cellStyle name="40% - Énfasis6 4" xfId="229" xr:uid="{00000000-0005-0000-0000-000041000000}"/>
    <cellStyle name="60% - Accent1" xfId="115" xr:uid="{00000000-0005-0000-0000-000042000000}"/>
    <cellStyle name="60% - Accent2" xfId="116" xr:uid="{00000000-0005-0000-0000-000043000000}"/>
    <cellStyle name="60% - Accent3" xfId="117" xr:uid="{00000000-0005-0000-0000-000044000000}"/>
    <cellStyle name="60% - Accent4" xfId="118" xr:uid="{00000000-0005-0000-0000-000045000000}"/>
    <cellStyle name="60% - Accent5" xfId="119" xr:uid="{00000000-0005-0000-0000-000046000000}"/>
    <cellStyle name="60% - Accent6" xfId="120" xr:uid="{00000000-0005-0000-0000-000047000000}"/>
    <cellStyle name="60% - Énfasis1 2" xfId="230" xr:uid="{00000000-0005-0000-0000-000048000000}"/>
    <cellStyle name="60% - Énfasis1 3" xfId="231" xr:uid="{00000000-0005-0000-0000-000049000000}"/>
    <cellStyle name="60% - Énfasis1 4" xfId="232" xr:uid="{00000000-0005-0000-0000-00004A000000}"/>
    <cellStyle name="60% - Énfasis2 2" xfId="233" xr:uid="{00000000-0005-0000-0000-00004B000000}"/>
    <cellStyle name="60% - Énfasis2 3" xfId="234" xr:uid="{00000000-0005-0000-0000-00004C000000}"/>
    <cellStyle name="60% - Énfasis2 4" xfId="235" xr:uid="{00000000-0005-0000-0000-00004D000000}"/>
    <cellStyle name="60% - Énfasis3 2" xfId="236" xr:uid="{00000000-0005-0000-0000-00004E000000}"/>
    <cellStyle name="60% - Énfasis3 3" xfId="237" xr:uid="{00000000-0005-0000-0000-00004F000000}"/>
    <cellStyle name="60% - Énfasis3 4" xfId="238" xr:uid="{00000000-0005-0000-0000-000050000000}"/>
    <cellStyle name="60% - Énfasis4 2" xfId="239" xr:uid="{00000000-0005-0000-0000-000051000000}"/>
    <cellStyle name="60% - Énfasis4 3" xfId="240" xr:uid="{00000000-0005-0000-0000-000052000000}"/>
    <cellStyle name="60% - Énfasis4 4" xfId="241" xr:uid="{00000000-0005-0000-0000-000053000000}"/>
    <cellStyle name="60% - Énfasis5 2" xfId="242" xr:uid="{00000000-0005-0000-0000-000054000000}"/>
    <cellStyle name="60% - Énfasis5 3" xfId="243" xr:uid="{00000000-0005-0000-0000-000055000000}"/>
    <cellStyle name="60% - Énfasis5 4" xfId="244" xr:uid="{00000000-0005-0000-0000-000056000000}"/>
    <cellStyle name="60% - Énfasis6 2" xfId="245" xr:uid="{00000000-0005-0000-0000-000057000000}"/>
    <cellStyle name="60% - Énfasis6 3" xfId="246" xr:uid="{00000000-0005-0000-0000-000058000000}"/>
    <cellStyle name="60% - Énfasis6 4" xfId="247" xr:uid="{00000000-0005-0000-0000-000059000000}"/>
    <cellStyle name="Accent1" xfId="121" xr:uid="{00000000-0005-0000-0000-00005A000000}"/>
    <cellStyle name="Accent2" xfId="122" xr:uid="{00000000-0005-0000-0000-00005B000000}"/>
    <cellStyle name="Accent3" xfId="123" xr:uid="{00000000-0005-0000-0000-00005C000000}"/>
    <cellStyle name="Accent4" xfId="124" xr:uid="{00000000-0005-0000-0000-00005D000000}"/>
    <cellStyle name="Accent5" xfId="125" xr:uid="{00000000-0005-0000-0000-00005E000000}"/>
    <cellStyle name="Accent6" xfId="126" xr:uid="{00000000-0005-0000-0000-00005F000000}"/>
    <cellStyle name="Bad" xfId="127" xr:uid="{00000000-0005-0000-0000-000060000000}"/>
    <cellStyle name="Buena 2" xfId="248" xr:uid="{00000000-0005-0000-0000-000061000000}"/>
    <cellStyle name="Buena 3" xfId="249" xr:uid="{00000000-0005-0000-0000-000062000000}"/>
    <cellStyle name="Calculation" xfId="128" xr:uid="{00000000-0005-0000-0000-000063000000}"/>
    <cellStyle name="Calculation 2" xfId="1016" xr:uid="{00000000-0005-0000-0000-000064000000}"/>
    <cellStyle name="Cálculo 2" xfId="250" xr:uid="{00000000-0005-0000-0000-000065000000}"/>
    <cellStyle name="Cálculo 2 2" xfId="1033" xr:uid="{00000000-0005-0000-0000-000066000000}"/>
    <cellStyle name="Cálculo 3" xfId="251" xr:uid="{00000000-0005-0000-0000-000067000000}"/>
    <cellStyle name="Cálculo 3 2" xfId="1032" xr:uid="{00000000-0005-0000-0000-000068000000}"/>
    <cellStyle name="Cálculo 4" xfId="252" xr:uid="{00000000-0005-0000-0000-000069000000}"/>
    <cellStyle name="Cálculo 4 2" xfId="1025" xr:uid="{00000000-0005-0000-0000-00006A000000}"/>
    <cellStyle name="Celda de comprobación 2" xfId="253" xr:uid="{00000000-0005-0000-0000-00006B000000}"/>
    <cellStyle name="Celda de comprobación 3" xfId="254" xr:uid="{00000000-0005-0000-0000-00006C000000}"/>
    <cellStyle name="Celda vinculada 2" xfId="255" xr:uid="{00000000-0005-0000-0000-00006D000000}"/>
    <cellStyle name="Celda vinculada 3" xfId="256" xr:uid="{00000000-0005-0000-0000-00006E000000}"/>
    <cellStyle name="Check Cell" xfId="158" xr:uid="{00000000-0005-0000-0000-00006F000000}"/>
    <cellStyle name="Currency 2" xfId="165" xr:uid="{00000000-0005-0000-0000-000070000000}"/>
    <cellStyle name="Currency 2 2" xfId="173" xr:uid="{00000000-0005-0000-0000-000071000000}"/>
    <cellStyle name="Currency 3" xfId="174" xr:uid="{00000000-0005-0000-0000-000072000000}"/>
    <cellStyle name="Desprotegido" xfId="352" xr:uid="{00000000-0005-0000-0000-000073000000}"/>
    <cellStyle name="Encabezado 4 2" xfId="257" xr:uid="{00000000-0005-0000-0000-000074000000}"/>
    <cellStyle name="Encabezado 4 3" xfId="258" xr:uid="{00000000-0005-0000-0000-000075000000}"/>
    <cellStyle name="Énfasis1 2" xfId="259" xr:uid="{00000000-0005-0000-0000-000076000000}"/>
    <cellStyle name="Énfasis1 3" xfId="260" xr:uid="{00000000-0005-0000-0000-000077000000}"/>
    <cellStyle name="Énfasis1 4" xfId="261" xr:uid="{00000000-0005-0000-0000-000078000000}"/>
    <cellStyle name="Énfasis2 2" xfId="262" xr:uid="{00000000-0005-0000-0000-000079000000}"/>
    <cellStyle name="Énfasis2 3" xfId="263" xr:uid="{00000000-0005-0000-0000-00007A000000}"/>
    <cellStyle name="Énfasis2 4" xfId="264" xr:uid="{00000000-0005-0000-0000-00007B000000}"/>
    <cellStyle name="Énfasis3 2" xfId="265" xr:uid="{00000000-0005-0000-0000-00007C000000}"/>
    <cellStyle name="Énfasis3 3" xfId="266" xr:uid="{00000000-0005-0000-0000-00007D000000}"/>
    <cellStyle name="Énfasis3 4" xfId="267" xr:uid="{00000000-0005-0000-0000-00007E000000}"/>
    <cellStyle name="Énfasis4 2" xfId="268" xr:uid="{00000000-0005-0000-0000-00007F000000}"/>
    <cellStyle name="Énfasis4 3" xfId="269" xr:uid="{00000000-0005-0000-0000-000080000000}"/>
    <cellStyle name="Énfasis4 4" xfId="270" xr:uid="{00000000-0005-0000-0000-000081000000}"/>
    <cellStyle name="Énfasis5 2" xfId="271" xr:uid="{00000000-0005-0000-0000-000082000000}"/>
    <cellStyle name="Énfasis5 3" xfId="272" xr:uid="{00000000-0005-0000-0000-000083000000}"/>
    <cellStyle name="Énfasis5 4" xfId="273" xr:uid="{00000000-0005-0000-0000-000084000000}"/>
    <cellStyle name="Énfasis6 2" xfId="274" xr:uid="{00000000-0005-0000-0000-000085000000}"/>
    <cellStyle name="Énfasis6 3" xfId="275" xr:uid="{00000000-0005-0000-0000-000086000000}"/>
    <cellStyle name="Énfasis6 4" xfId="276" xr:uid="{00000000-0005-0000-0000-000087000000}"/>
    <cellStyle name="Entrada 2" xfId="277" xr:uid="{00000000-0005-0000-0000-000088000000}"/>
    <cellStyle name="Entrada 2 2" xfId="1031" xr:uid="{00000000-0005-0000-0000-000089000000}"/>
    <cellStyle name="Entrada 3" xfId="278" xr:uid="{00000000-0005-0000-0000-00008A000000}"/>
    <cellStyle name="Entrada 3 2" xfId="1021" xr:uid="{00000000-0005-0000-0000-00008B000000}"/>
    <cellStyle name="Estilo 1" xfId="279" xr:uid="{00000000-0005-0000-0000-00008C000000}"/>
    <cellStyle name="Estilo 2" xfId="280" xr:uid="{00000000-0005-0000-0000-00008D000000}"/>
    <cellStyle name="Euro" xfId="84" xr:uid="{00000000-0005-0000-0000-00008E000000}"/>
    <cellStyle name="Explanatory Text" xfId="129" xr:uid="{00000000-0005-0000-0000-00008F000000}"/>
    <cellStyle name="Fecha_amd" xfId="353" xr:uid="{00000000-0005-0000-0000-000090000000}"/>
    <cellStyle name="Good" xfId="159" xr:uid="{00000000-0005-0000-0000-000091000000}"/>
    <cellStyle name="Heading 1" xfId="130" xr:uid="{00000000-0005-0000-0000-000092000000}"/>
    <cellStyle name="Heading 2" xfId="131" xr:uid="{00000000-0005-0000-0000-000093000000}"/>
    <cellStyle name="Heading 3" xfId="132" xr:uid="{00000000-0005-0000-0000-000094000000}"/>
    <cellStyle name="Heading 4" xfId="160" xr:uid="{00000000-0005-0000-0000-000095000000}"/>
    <cellStyle name="Hipervínculo 2" xfId="281" xr:uid="{00000000-0005-0000-0000-000096000000}"/>
    <cellStyle name="Hipervínculo 3" xfId="393" xr:uid="{00000000-0005-0000-0000-000097000000}"/>
    <cellStyle name="Hipervínculo 4" xfId="989" xr:uid="{00000000-0005-0000-0000-000098000000}"/>
    <cellStyle name="Incorrecto 2" xfId="282" xr:uid="{00000000-0005-0000-0000-000099000000}"/>
    <cellStyle name="Incorrecto 3" xfId="283" xr:uid="{00000000-0005-0000-0000-00009A000000}"/>
    <cellStyle name="Incorrecto 4" xfId="284" xr:uid="{00000000-0005-0000-0000-00009B000000}"/>
    <cellStyle name="Input" xfId="161" xr:uid="{00000000-0005-0000-0000-00009C000000}"/>
    <cellStyle name="Input 2" xfId="1034" xr:uid="{00000000-0005-0000-0000-00009D000000}"/>
    <cellStyle name="Linked Cell" xfId="162" xr:uid="{00000000-0005-0000-0000-00009E000000}"/>
    <cellStyle name="Millares [0] 2" xfId="87" xr:uid="{00000000-0005-0000-0000-00009F000000}"/>
    <cellStyle name="Millares [0] 2 2" xfId="94" xr:uid="{00000000-0005-0000-0000-0000A0000000}"/>
    <cellStyle name="Millares [0] 2 2 2" xfId="285" xr:uid="{00000000-0005-0000-0000-0000A1000000}"/>
    <cellStyle name="Millares [0] 2 3" xfId="286" xr:uid="{00000000-0005-0000-0000-0000A2000000}"/>
    <cellStyle name="Millares [0] 2 4" xfId="287" xr:uid="{00000000-0005-0000-0000-0000A3000000}"/>
    <cellStyle name="Millares [0] 3" xfId="354" xr:uid="{00000000-0005-0000-0000-0000A4000000}"/>
    <cellStyle name="Millares [0] 4" xfId="355" xr:uid="{00000000-0005-0000-0000-0000A5000000}"/>
    <cellStyle name="Millares [0] 5" xfId="383" xr:uid="{00000000-0005-0000-0000-0000A6000000}"/>
    <cellStyle name="Millares [0] 5 2" xfId="603" xr:uid="{00000000-0005-0000-0000-0000A7000000}"/>
    <cellStyle name="Millares [0] 5 2 2" xfId="680" xr:uid="{00000000-0005-0000-0000-0000A8000000}"/>
    <cellStyle name="Millares [0] 5 2 2 2" xfId="995" xr:uid="{00000000-0005-0000-0000-0000A9000000}"/>
    <cellStyle name="Millares [0] 5 3" xfId="681" xr:uid="{00000000-0005-0000-0000-0000AA000000}"/>
    <cellStyle name="Millares [0] 6" xfId="394" xr:uid="{00000000-0005-0000-0000-0000AB000000}"/>
    <cellStyle name="Millares [0] 6 2" xfId="682" xr:uid="{00000000-0005-0000-0000-0000AC000000}"/>
    <cellStyle name="Millares [0] 7" xfId="395" xr:uid="{00000000-0005-0000-0000-0000AD000000}"/>
    <cellStyle name="Millares [0] 7 2" xfId="683" xr:uid="{00000000-0005-0000-0000-0000AE000000}"/>
    <cellStyle name="Millares [3]" xfId="356" xr:uid="{00000000-0005-0000-0000-0000AF000000}"/>
    <cellStyle name="Millares 10" xfId="370" xr:uid="{00000000-0005-0000-0000-0000B0000000}"/>
    <cellStyle name="Millares 11" xfId="396" xr:uid="{00000000-0005-0000-0000-0000B1000000}"/>
    <cellStyle name="Millares 12" xfId="397" xr:uid="{00000000-0005-0000-0000-0000B2000000}"/>
    <cellStyle name="Millares 13" xfId="398" xr:uid="{00000000-0005-0000-0000-0000B3000000}"/>
    <cellStyle name="Millares 14" xfId="399" xr:uid="{00000000-0005-0000-0000-0000B4000000}"/>
    <cellStyle name="Millares 15" xfId="400" xr:uid="{00000000-0005-0000-0000-0000B5000000}"/>
    <cellStyle name="Millares 16" xfId="401" xr:uid="{00000000-0005-0000-0000-0000B6000000}"/>
    <cellStyle name="Millares 17" xfId="402" xr:uid="{00000000-0005-0000-0000-0000B7000000}"/>
    <cellStyle name="Millares 18" xfId="403" xr:uid="{00000000-0005-0000-0000-0000B8000000}"/>
    <cellStyle name="Millares 19" xfId="404" xr:uid="{00000000-0005-0000-0000-0000B9000000}"/>
    <cellStyle name="Millares 2" xfId="69" xr:uid="{00000000-0005-0000-0000-0000BA000000}"/>
    <cellStyle name="Millares 2 2" xfId="71" xr:uid="{00000000-0005-0000-0000-0000BB000000}"/>
    <cellStyle name="Millares 2 2 2" xfId="133" xr:uid="{00000000-0005-0000-0000-0000BC000000}"/>
    <cellStyle name="Millares 2 3" xfId="78" xr:uid="{00000000-0005-0000-0000-0000BD000000}"/>
    <cellStyle name="Millares 2 3 2" xfId="137" xr:uid="{00000000-0005-0000-0000-0000BE000000}"/>
    <cellStyle name="Millares 2 4" xfId="405" xr:uid="{00000000-0005-0000-0000-0000BF000000}"/>
    <cellStyle name="Millares 2 4 2" xfId="684" xr:uid="{00000000-0005-0000-0000-0000C0000000}"/>
    <cellStyle name="Millares 2 5" xfId="406" xr:uid="{00000000-0005-0000-0000-0000C1000000}"/>
    <cellStyle name="Millares 20" xfId="407" xr:uid="{00000000-0005-0000-0000-0000C2000000}"/>
    <cellStyle name="Millares 21" xfId="408" xr:uid="{00000000-0005-0000-0000-0000C3000000}"/>
    <cellStyle name="Millares 22" xfId="409" xr:uid="{00000000-0005-0000-0000-0000C4000000}"/>
    <cellStyle name="Millares 22 2" xfId="605" xr:uid="{00000000-0005-0000-0000-0000C5000000}"/>
    <cellStyle name="Millares 22 2 2" xfId="685" xr:uid="{00000000-0005-0000-0000-0000C6000000}"/>
    <cellStyle name="Millares 22 3" xfId="686" xr:uid="{00000000-0005-0000-0000-0000C7000000}"/>
    <cellStyle name="Millares 23" xfId="410" xr:uid="{00000000-0005-0000-0000-0000C8000000}"/>
    <cellStyle name="Millares 23 2" xfId="687" xr:uid="{00000000-0005-0000-0000-0000C9000000}"/>
    <cellStyle name="Millares 23 2 2" xfId="688" xr:uid="{00000000-0005-0000-0000-0000CA000000}"/>
    <cellStyle name="Millares 23 3" xfId="689" xr:uid="{00000000-0005-0000-0000-0000CB000000}"/>
    <cellStyle name="Millares 24" xfId="411" xr:uid="{00000000-0005-0000-0000-0000CC000000}"/>
    <cellStyle name="Millares 24 2" xfId="690" xr:uid="{00000000-0005-0000-0000-0000CD000000}"/>
    <cellStyle name="Millares 24 2 2" xfId="691" xr:uid="{00000000-0005-0000-0000-0000CE000000}"/>
    <cellStyle name="Millares 24 3" xfId="692" xr:uid="{00000000-0005-0000-0000-0000CF000000}"/>
    <cellStyle name="Millares 25" xfId="412" xr:uid="{00000000-0005-0000-0000-0000D0000000}"/>
    <cellStyle name="Millares 25 2" xfId="693" xr:uid="{00000000-0005-0000-0000-0000D1000000}"/>
    <cellStyle name="Millares 26" xfId="413" xr:uid="{00000000-0005-0000-0000-0000D2000000}"/>
    <cellStyle name="Millares 26 2" xfId="694" xr:uid="{00000000-0005-0000-0000-0000D3000000}"/>
    <cellStyle name="Millares 27" xfId="389" xr:uid="{00000000-0005-0000-0000-0000D4000000}"/>
    <cellStyle name="Millares 27 2" xfId="695" xr:uid="{00000000-0005-0000-0000-0000D5000000}"/>
    <cellStyle name="Millares 28" xfId="414" xr:uid="{00000000-0005-0000-0000-0000D6000000}"/>
    <cellStyle name="Millares 28 2" xfId="696" xr:uid="{00000000-0005-0000-0000-0000D7000000}"/>
    <cellStyle name="Millares 29" xfId="415" xr:uid="{00000000-0005-0000-0000-0000D8000000}"/>
    <cellStyle name="Millares 29 2" xfId="697" xr:uid="{00000000-0005-0000-0000-0000D9000000}"/>
    <cellStyle name="Millares 3" xfId="79" xr:uid="{00000000-0005-0000-0000-0000DA000000}"/>
    <cellStyle name="Millares 3 2" xfId="357" xr:uid="{00000000-0005-0000-0000-0000DB000000}"/>
    <cellStyle name="Millares 3 2 2" xfId="416" xr:uid="{00000000-0005-0000-0000-0000DC000000}"/>
    <cellStyle name="Millares 3 2 2 2" xfId="417" xr:uid="{00000000-0005-0000-0000-0000DD000000}"/>
    <cellStyle name="Millares 3 2 2 2 2" xfId="698" xr:uid="{00000000-0005-0000-0000-0000DE000000}"/>
    <cellStyle name="Millares 3 2 2 3" xfId="606" xr:uid="{00000000-0005-0000-0000-0000DF000000}"/>
    <cellStyle name="Millares 3 2 2 3 2" xfId="699" xr:uid="{00000000-0005-0000-0000-0000E0000000}"/>
    <cellStyle name="Millares 3 2 2 4" xfId="700" xr:uid="{00000000-0005-0000-0000-0000E1000000}"/>
    <cellStyle name="Millares 3 2 3" xfId="418" xr:uid="{00000000-0005-0000-0000-0000E2000000}"/>
    <cellStyle name="Millares 3 2 3 2" xfId="419" xr:uid="{00000000-0005-0000-0000-0000E3000000}"/>
    <cellStyle name="Millares 3 2 3 2 2" xfId="701" xr:uid="{00000000-0005-0000-0000-0000E4000000}"/>
    <cellStyle name="Millares 3 2 3 3" xfId="607" xr:uid="{00000000-0005-0000-0000-0000E5000000}"/>
    <cellStyle name="Millares 3 2 3 3 2" xfId="702" xr:uid="{00000000-0005-0000-0000-0000E6000000}"/>
    <cellStyle name="Millares 3 2 3 4" xfId="703" xr:uid="{00000000-0005-0000-0000-0000E7000000}"/>
    <cellStyle name="Millares 3 2 4" xfId="420" xr:uid="{00000000-0005-0000-0000-0000E8000000}"/>
    <cellStyle name="Millares 3 2 4 2" xfId="704" xr:uid="{00000000-0005-0000-0000-0000E9000000}"/>
    <cellStyle name="Millares 3 2 5" xfId="421" xr:uid="{00000000-0005-0000-0000-0000EA000000}"/>
    <cellStyle name="Millares 3 2 5 2" xfId="705" xr:uid="{00000000-0005-0000-0000-0000EB000000}"/>
    <cellStyle name="Millares 3 2 6" xfId="422" xr:uid="{00000000-0005-0000-0000-0000EC000000}"/>
    <cellStyle name="Millares 3 2 6 2" xfId="706" xr:uid="{00000000-0005-0000-0000-0000ED000000}"/>
    <cellStyle name="Millares 3 2 7" xfId="608" xr:uid="{00000000-0005-0000-0000-0000EE000000}"/>
    <cellStyle name="Millares 3 2 7 2" xfId="707" xr:uid="{00000000-0005-0000-0000-0000EF000000}"/>
    <cellStyle name="Millares 3 2 8" xfId="708" xr:uid="{00000000-0005-0000-0000-0000F0000000}"/>
    <cellStyle name="Millares 3 3" xfId="423" xr:uid="{00000000-0005-0000-0000-0000F1000000}"/>
    <cellStyle name="Millares 3 4" xfId="424" xr:uid="{00000000-0005-0000-0000-0000F2000000}"/>
    <cellStyle name="Millares 3 5" xfId="425" xr:uid="{00000000-0005-0000-0000-0000F3000000}"/>
    <cellStyle name="Millares 3 6" xfId="140" xr:uid="{00000000-0005-0000-0000-0000F4000000}"/>
    <cellStyle name="Millares 30" xfId="426" xr:uid="{00000000-0005-0000-0000-0000F5000000}"/>
    <cellStyle name="Millares 30 2" xfId="709" xr:uid="{00000000-0005-0000-0000-0000F6000000}"/>
    <cellStyle name="Millares 31" xfId="427" xr:uid="{00000000-0005-0000-0000-0000F7000000}"/>
    <cellStyle name="Millares 31 2" xfId="710" xr:uid="{00000000-0005-0000-0000-0000F8000000}"/>
    <cellStyle name="Millares 32" xfId="428" xr:uid="{00000000-0005-0000-0000-0000F9000000}"/>
    <cellStyle name="Millares 32 2" xfId="711" xr:uid="{00000000-0005-0000-0000-0000FA000000}"/>
    <cellStyle name="Millares 33" xfId="429" xr:uid="{00000000-0005-0000-0000-0000FB000000}"/>
    <cellStyle name="Millares 33 2" xfId="712" xr:uid="{00000000-0005-0000-0000-0000FC000000}"/>
    <cellStyle name="Millares 34" xfId="392" xr:uid="{00000000-0005-0000-0000-0000FD000000}"/>
    <cellStyle name="Millares 34 2" xfId="713" xr:uid="{00000000-0005-0000-0000-0000FE000000}"/>
    <cellStyle name="Millares 35" xfId="375" xr:uid="{00000000-0005-0000-0000-0000FF000000}"/>
    <cellStyle name="Millares 35 2" xfId="714" xr:uid="{00000000-0005-0000-0000-000000010000}"/>
    <cellStyle name="Millares 36" xfId="1000" xr:uid="{00000000-0005-0000-0000-000001010000}"/>
    <cellStyle name="Millares 37" xfId="1001" xr:uid="{00000000-0005-0000-0000-000002010000}"/>
    <cellStyle name="Millares 38" xfId="1002" xr:uid="{00000000-0005-0000-0000-000003010000}"/>
    <cellStyle name="Millares 39" xfId="1003" xr:uid="{00000000-0005-0000-0000-000004010000}"/>
    <cellStyle name="Millares 4" xfId="142" xr:uid="{00000000-0005-0000-0000-000005010000}"/>
    <cellStyle name="Millares 4 2" xfId="358" xr:uid="{00000000-0005-0000-0000-000006010000}"/>
    <cellStyle name="Millares 4 3" xfId="359" xr:uid="{00000000-0005-0000-0000-000007010000}"/>
    <cellStyle name="Millares 4 4" xfId="360" xr:uid="{00000000-0005-0000-0000-000008010000}"/>
    <cellStyle name="Millares 40" xfId="1004" xr:uid="{00000000-0005-0000-0000-000009010000}"/>
    <cellStyle name="Millares 41" xfId="1005" xr:uid="{00000000-0005-0000-0000-00000A010000}"/>
    <cellStyle name="Millares 42" xfId="1006" xr:uid="{00000000-0005-0000-0000-00000B010000}"/>
    <cellStyle name="Millares 43" xfId="1007" xr:uid="{00000000-0005-0000-0000-00000C010000}"/>
    <cellStyle name="Millares 44" xfId="1008" xr:uid="{00000000-0005-0000-0000-00000D010000}"/>
    <cellStyle name="Millares 45" xfId="1009" xr:uid="{00000000-0005-0000-0000-00000E010000}"/>
    <cellStyle name="Millares 46" xfId="1010" xr:uid="{00000000-0005-0000-0000-00000F010000}"/>
    <cellStyle name="Millares 47" xfId="1011" xr:uid="{00000000-0005-0000-0000-000010010000}"/>
    <cellStyle name="Millares 48" xfId="1012" xr:uid="{00000000-0005-0000-0000-000011010000}"/>
    <cellStyle name="Millares 49" xfId="1013" xr:uid="{00000000-0005-0000-0000-000012010000}"/>
    <cellStyle name="Millares 5" xfId="166" xr:uid="{00000000-0005-0000-0000-000013010000}"/>
    <cellStyle name="Millares 50" xfId="1014" xr:uid="{00000000-0005-0000-0000-000014010000}"/>
    <cellStyle name="Millares 51" xfId="1015" xr:uid="{00000000-0005-0000-0000-000015010000}"/>
    <cellStyle name="Millares 52" xfId="1037" xr:uid="{00000000-0005-0000-0000-000016010000}"/>
    <cellStyle name="Millares 6" xfId="361" xr:uid="{00000000-0005-0000-0000-000017010000}"/>
    <cellStyle name="Millares 7" xfId="368" xr:uid="{00000000-0005-0000-0000-000018010000}"/>
    <cellStyle name="Millares 8" xfId="100" xr:uid="{00000000-0005-0000-0000-000019010000}"/>
    <cellStyle name="Millares 9" xfId="155" xr:uid="{00000000-0005-0000-0000-00001A010000}"/>
    <cellStyle name="Moneda" xfId="83" builtinId="4"/>
    <cellStyle name="Moneda 10" xfId="148" xr:uid="{00000000-0005-0000-0000-00001C010000}"/>
    <cellStyle name="Moneda 11" xfId="149" xr:uid="{00000000-0005-0000-0000-00001D010000}"/>
    <cellStyle name="Moneda 12" xfId="150" xr:uid="{00000000-0005-0000-0000-00001E010000}"/>
    <cellStyle name="Moneda 13" xfId="151" xr:uid="{00000000-0005-0000-0000-00001F010000}"/>
    <cellStyle name="Moneda 14" xfId="152" xr:uid="{00000000-0005-0000-0000-000020010000}"/>
    <cellStyle name="Moneda 15" xfId="153" xr:uid="{00000000-0005-0000-0000-000021010000}"/>
    <cellStyle name="Moneda 16" xfId="170" xr:uid="{00000000-0005-0000-0000-000022010000}"/>
    <cellStyle name="Moneda 16 2" xfId="288" xr:uid="{00000000-0005-0000-0000-000023010000}"/>
    <cellStyle name="Moneda 16 2 2" xfId="430" xr:uid="{00000000-0005-0000-0000-000024010000}"/>
    <cellStyle name="Moneda 16 2 2 2" xfId="385" xr:uid="{00000000-0005-0000-0000-000025010000}"/>
    <cellStyle name="Moneda 16 2 2 2 2" xfId="715" xr:uid="{00000000-0005-0000-0000-000026010000}"/>
    <cellStyle name="Moneda 16 2 2 2 2 2" xfId="996" xr:uid="{00000000-0005-0000-0000-000027010000}"/>
    <cellStyle name="Moneda 16 2 2 3" xfId="609" xr:uid="{00000000-0005-0000-0000-000028010000}"/>
    <cellStyle name="Moneda 16 2 2 3 2" xfId="716" xr:uid="{00000000-0005-0000-0000-000029010000}"/>
    <cellStyle name="Moneda 16 2 2 4" xfId="717" xr:uid="{00000000-0005-0000-0000-00002A010000}"/>
    <cellStyle name="Moneda 16 2 3" xfId="431" xr:uid="{00000000-0005-0000-0000-00002B010000}"/>
    <cellStyle name="Moneda 16 2 3 2" xfId="432" xr:uid="{00000000-0005-0000-0000-00002C010000}"/>
    <cellStyle name="Moneda 16 2 3 2 2" xfId="718" xr:uid="{00000000-0005-0000-0000-00002D010000}"/>
    <cellStyle name="Moneda 16 2 3 3" xfId="610" xr:uid="{00000000-0005-0000-0000-00002E010000}"/>
    <cellStyle name="Moneda 16 2 3 3 2" xfId="719" xr:uid="{00000000-0005-0000-0000-00002F010000}"/>
    <cellStyle name="Moneda 16 2 3 4" xfId="720" xr:uid="{00000000-0005-0000-0000-000030010000}"/>
    <cellStyle name="Moneda 16 2 4" xfId="382" xr:uid="{00000000-0005-0000-0000-000031010000}"/>
    <cellStyle name="Moneda 16 2 4 2" xfId="721" xr:uid="{00000000-0005-0000-0000-000032010000}"/>
    <cellStyle name="Moneda 16 2 4 2 2" xfId="998" xr:uid="{00000000-0005-0000-0000-000033010000}"/>
    <cellStyle name="Moneda 16 2 5" xfId="433" xr:uid="{00000000-0005-0000-0000-000034010000}"/>
    <cellStyle name="Moneda 16 2 5 2" xfId="722" xr:uid="{00000000-0005-0000-0000-000035010000}"/>
    <cellStyle name="Moneda 16 2 6" xfId="434" xr:uid="{00000000-0005-0000-0000-000036010000}"/>
    <cellStyle name="Moneda 16 2 6 2" xfId="723" xr:uid="{00000000-0005-0000-0000-000037010000}"/>
    <cellStyle name="Moneda 16 2 7" xfId="611" xr:uid="{00000000-0005-0000-0000-000038010000}"/>
    <cellStyle name="Moneda 16 2 7 2" xfId="724" xr:uid="{00000000-0005-0000-0000-000039010000}"/>
    <cellStyle name="Moneda 16 2 8" xfId="725" xr:uid="{00000000-0005-0000-0000-00003A010000}"/>
    <cellStyle name="Moneda 16 3" xfId="435" xr:uid="{00000000-0005-0000-0000-00003B010000}"/>
    <cellStyle name="Moneda 16 3 2" xfId="436" xr:uid="{00000000-0005-0000-0000-00003C010000}"/>
    <cellStyle name="Moneda 16 3 2 2" xfId="726" xr:uid="{00000000-0005-0000-0000-00003D010000}"/>
    <cellStyle name="Moneda 16 3 3" xfId="612" xr:uid="{00000000-0005-0000-0000-00003E010000}"/>
    <cellStyle name="Moneda 16 3 3 2" xfId="727" xr:uid="{00000000-0005-0000-0000-00003F010000}"/>
    <cellStyle name="Moneda 16 3 4" xfId="728" xr:uid="{00000000-0005-0000-0000-000040010000}"/>
    <cellStyle name="Moneda 16 4" xfId="437" xr:uid="{00000000-0005-0000-0000-000041010000}"/>
    <cellStyle name="Moneda 16 4 2" xfId="438" xr:uid="{00000000-0005-0000-0000-000042010000}"/>
    <cellStyle name="Moneda 16 4 2 2" xfId="729" xr:uid="{00000000-0005-0000-0000-000043010000}"/>
    <cellStyle name="Moneda 16 4 3" xfId="613" xr:uid="{00000000-0005-0000-0000-000044010000}"/>
    <cellStyle name="Moneda 16 4 3 2" xfId="730" xr:uid="{00000000-0005-0000-0000-000045010000}"/>
    <cellStyle name="Moneda 16 4 4" xfId="731" xr:uid="{00000000-0005-0000-0000-000046010000}"/>
    <cellStyle name="Moneda 16 5" xfId="439" xr:uid="{00000000-0005-0000-0000-000047010000}"/>
    <cellStyle name="Moneda 16 5 2" xfId="732" xr:uid="{00000000-0005-0000-0000-000048010000}"/>
    <cellStyle name="Moneda 16 6" xfId="440" xr:uid="{00000000-0005-0000-0000-000049010000}"/>
    <cellStyle name="Moneda 16 6 2" xfId="733" xr:uid="{00000000-0005-0000-0000-00004A010000}"/>
    <cellStyle name="Moneda 16 7" xfId="441" xr:uid="{00000000-0005-0000-0000-00004B010000}"/>
    <cellStyle name="Moneda 16 7 2" xfId="734" xr:uid="{00000000-0005-0000-0000-00004C010000}"/>
    <cellStyle name="Moneda 16 8" xfId="614" xr:uid="{00000000-0005-0000-0000-00004D010000}"/>
    <cellStyle name="Moneda 16 8 2" xfId="735" xr:uid="{00000000-0005-0000-0000-00004E010000}"/>
    <cellStyle name="Moneda 16 9" xfId="736" xr:uid="{00000000-0005-0000-0000-00004F010000}"/>
    <cellStyle name="Moneda 17" xfId="98" xr:uid="{00000000-0005-0000-0000-000050010000}"/>
    <cellStyle name="Moneda 17 10" xfId="737" xr:uid="{00000000-0005-0000-0000-000051010000}"/>
    <cellStyle name="Moneda 17 2" xfId="289" xr:uid="{00000000-0005-0000-0000-000052010000}"/>
    <cellStyle name="Moneda 17 2 2" xfId="442" xr:uid="{00000000-0005-0000-0000-000053010000}"/>
    <cellStyle name="Moneda 17 2 2 2" xfId="443" xr:uid="{00000000-0005-0000-0000-000054010000}"/>
    <cellStyle name="Moneda 17 2 2 2 2" xfId="738" xr:uid="{00000000-0005-0000-0000-000055010000}"/>
    <cellStyle name="Moneda 17 2 2 3" xfId="615" xr:uid="{00000000-0005-0000-0000-000056010000}"/>
    <cellStyle name="Moneda 17 2 2 3 2" xfId="739" xr:uid="{00000000-0005-0000-0000-000057010000}"/>
    <cellStyle name="Moneda 17 2 2 4" xfId="740" xr:uid="{00000000-0005-0000-0000-000058010000}"/>
    <cellStyle name="Moneda 17 2 3" xfId="444" xr:uid="{00000000-0005-0000-0000-000059010000}"/>
    <cellStyle name="Moneda 17 2 3 2" xfId="445" xr:uid="{00000000-0005-0000-0000-00005A010000}"/>
    <cellStyle name="Moneda 17 2 3 2 2" xfId="741" xr:uid="{00000000-0005-0000-0000-00005B010000}"/>
    <cellStyle name="Moneda 17 2 3 3" xfId="616" xr:uid="{00000000-0005-0000-0000-00005C010000}"/>
    <cellStyle name="Moneda 17 2 3 3 2" xfId="742" xr:uid="{00000000-0005-0000-0000-00005D010000}"/>
    <cellStyle name="Moneda 17 2 3 4" xfId="743" xr:uid="{00000000-0005-0000-0000-00005E010000}"/>
    <cellStyle name="Moneda 17 2 4" xfId="446" xr:uid="{00000000-0005-0000-0000-00005F010000}"/>
    <cellStyle name="Moneda 17 2 4 2" xfId="744" xr:uid="{00000000-0005-0000-0000-000060010000}"/>
    <cellStyle name="Moneda 17 2 5" xfId="447" xr:uid="{00000000-0005-0000-0000-000061010000}"/>
    <cellStyle name="Moneda 17 2 5 2" xfId="745" xr:uid="{00000000-0005-0000-0000-000062010000}"/>
    <cellStyle name="Moneda 17 2 6" xfId="448" xr:uid="{00000000-0005-0000-0000-000063010000}"/>
    <cellStyle name="Moneda 17 2 6 2" xfId="746" xr:uid="{00000000-0005-0000-0000-000064010000}"/>
    <cellStyle name="Moneda 17 2 7" xfId="617" xr:uid="{00000000-0005-0000-0000-000065010000}"/>
    <cellStyle name="Moneda 17 2 7 2" xfId="747" xr:uid="{00000000-0005-0000-0000-000066010000}"/>
    <cellStyle name="Moneda 17 2 8" xfId="748" xr:uid="{00000000-0005-0000-0000-000067010000}"/>
    <cellStyle name="Moneda 17 3" xfId="449" xr:uid="{00000000-0005-0000-0000-000068010000}"/>
    <cellStyle name="Moneda 17 3 2" xfId="450" xr:uid="{00000000-0005-0000-0000-000069010000}"/>
    <cellStyle name="Moneda 17 3 2 2" xfId="749" xr:uid="{00000000-0005-0000-0000-00006A010000}"/>
    <cellStyle name="Moneda 17 3 3" xfId="618" xr:uid="{00000000-0005-0000-0000-00006B010000}"/>
    <cellStyle name="Moneda 17 3 3 2" xfId="750" xr:uid="{00000000-0005-0000-0000-00006C010000}"/>
    <cellStyle name="Moneda 17 3 4" xfId="751" xr:uid="{00000000-0005-0000-0000-00006D010000}"/>
    <cellStyle name="Moneda 17 4" xfId="451" xr:uid="{00000000-0005-0000-0000-00006E010000}"/>
    <cellStyle name="Moneda 17 4 2" xfId="452" xr:uid="{00000000-0005-0000-0000-00006F010000}"/>
    <cellStyle name="Moneda 17 4 2 2" xfId="752" xr:uid="{00000000-0005-0000-0000-000070010000}"/>
    <cellStyle name="Moneda 17 4 3" xfId="619" xr:uid="{00000000-0005-0000-0000-000071010000}"/>
    <cellStyle name="Moneda 17 4 3 2" xfId="753" xr:uid="{00000000-0005-0000-0000-000072010000}"/>
    <cellStyle name="Moneda 17 4 4" xfId="754" xr:uid="{00000000-0005-0000-0000-000073010000}"/>
    <cellStyle name="Moneda 17 5" xfId="453" xr:uid="{00000000-0005-0000-0000-000074010000}"/>
    <cellStyle name="Moneda 17 5 2" xfId="755" xr:uid="{00000000-0005-0000-0000-000075010000}"/>
    <cellStyle name="Moneda 17 6" xfId="454" xr:uid="{00000000-0005-0000-0000-000076010000}"/>
    <cellStyle name="Moneda 17 6 2" xfId="756" xr:uid="{00000000-0005-0000-0000-000077010000}"/>
    <cellStyle name="Moneda 17 7" xfId="455" xr:uid="{00000000-0005-0000-0000-000078010000}"/>
    <cellStyle name="Moneda 17 7 2" xfId="757" xr:uid="{00000000-0005-0000-0000-000079010000}"/>
    <cellStyle name="Moneda 17 8" xfId="456" xr:uid="{00000000-0005-0000-0000-00007A010000}"/>
    <cellStyle name="Moneda 17 8 2" xfId="758" xr:uid="{00000000-0005-0000-0000-00007B010000}"/>
    <cellStyle name="Moneda 17 9" xfId="620" xr:uid="{00000000-0005-0000-0000-00007C010000}"/>
    <cellStyle name="Moneda 17 9 2" xfId="759" xr:uid="{00000000-0005-0000-0000-00007D010000}"/>
    <cellStyle name="Moneda 18" xfId="290" xr:uid="{00000000-0005-0000-0000-00007E010000}"/>
    <cellStyle name="Moneda 18 2" xfId="457" xr:uid="{00000000-0005-0000-0000-00007F010000}"/>
    <cellStyle name="Moneda 18 2 2" xfId="458" xr:uid="{00000000-0005-0000-0000-000080010000}"/>
    <cellStyle name="Moneda 18 2 2 2" xfId="760" xr:uid="{00000000-0005-0000-0000-000081010000}"/>
    <cellStyle name="Moneda 18 2 3" xfId="621" xr:uid="{00000000-0005-0000-0000-000082010000}"/>
    <cellStyle name="Moneda 18 2 3 2" xfId="761" xr:uid="{00000000-0005-0000-0000-000083010000}"/>
    <cellStyle name="Moneda 18 2 4" xfId="762" xr:uid="{00000000-0005-0000-0000-000084010000}"/>
    <cellStyle name="Moneda 18 3" xfId="459" xr:uid="{00000000-0005-0000-0000-000085010000}"/>
    <cellStyle name="Moneda 18 3 2" xfId="460" xr:uid="{00000000-0005-0000-0000-000086010000}"/>
    <cellStyle name="Moneda 18 3 2 2" xfId="763" xr:uid="{00000000-0005-0000-0000-000087010000}"/>
    <cellStyle name="Moneda 18 3 3" xfId="622" xr:uid="{00000000-0005-0000-0000-000088010000}"/>
    <cellStyle name="Moneda 18 3 3 2" xfId="764" xr:uid="{00000000-0005-0000-0000-000089010000}"/>
    <cellStyle name="Moneda 18 3 4" xfId="765" xr:uid="{00000000-0005-0000-0000-00008A010000}"/>
    <cellStyle name="Moneda 18 4" xfId="461" xr:uid="{00000000-0005-0000-0000-00008B010000}"/>
    <cellStyle name="Moneda 18 4 2" xfId="766" xr:uid="{00000000-0005-0000-0000-00008C010000}"/>
    <cellStyle name="Moneda 18 5" xfId="462" xr:uid="{00000000-0005-0000-0000-00008D010000}"/>
    <cellStyle name="Moneda 18 5 2" xfId="767" xr:uid="{00000000-0005-0000-0000-00008E010000}"/>
    <cellStyle name="Moneda 18 6" xfId="463" xr:uid="{00000000-0005-0000-0000-00008F010000}"/>
    <cellStyle name="Moneda 18 6 2" xfId="768" xr:uid="{00000000-0005-0000-0000-000090010000}"/>
    <cellStyle name="Moneda 18 7" xfId="623" xr:uid="{00000000-0005-0000-0000-000091010000}"/>
    <cellStyle name="Moneda 18 7 2" xfId="769" xr:uid="{00000000-0005-0000-0000-000092010000}"/>
    <cellStyle name="Moneda 18 8" xfId="770" xr:uid="{00000000-0005-0000-0000-000093010000}"/>
    <cellStyle name="Moneda 19" xfId="378" xr:uid="{00000000-0005-0000-0000-000094010000}"/>
    <cellStyle name="Moneda 2" xfId="73" xr:uid="{00000000-0005-0000-0000-000095010000}"/>
    <cellStyle name="Moneda 2 2" xfId="81" xr:uid="{00000000-0005-0000-0000-000096010000}"/>
    <cellStyle name="Moneda 2 2 2" xfId="291" xr:uid="{00000000-0005-0000-0000-000097010000}"/>
    <cellStyle name="Moneda 2 2 3" xfId="292" xr:uid="{00000000-0005-0000-0000-000098010000}"/>
    <cellStyle name="Moneda 2 2 4" xfId="88" xr:uid="{00000000-0005-0000-0000-000099010000}"/>
    <cellStyle name="Moneda 2 3" xfId="156" xr:uid="{00000000-0005-0000-0000-00009A010000}"/>
    <cellStyle name="Moneda 2 3 2" xfId="293" xr:uid="{00000000-0005-0000-0000-00009B010000}"/>
    <cellStyle name="Moneda 2 4" xfId="294" xr:uid="{00000000-0005-0000-0000-00009C010000}"/>
    <cellStyle name="Moneda 2 4 2" xfId="295" xr:uid="{00000000-0005-0000-0000-00009D010000}"/>
    <cellStyle name="Moneda 2 5" xfId="296" xr:uid="{00000000-0005-0000-0000-00009E010000}"/>
    <cellStyle name="Moneda 2 6" xfId="143" xr:uid="{00000000-0005-0000-0000-00009F010000}"/>
    <cellStyle name="Moneda 2 6 2" xfId="604" xr:uid="{00000000-0005-0000-0000-0000A0010000}"/>
    <cellStyle name="Moneda 2 7" xfId="388" xr:uid="{00000000-0005-0000-0000-0000A1010000}"/>
    <cellStyle name="Moneda 2 8" xfId="85" xr:uid="{00000000-0005-0000-0000-0000A2010000}"/>
    <cellStyle name="Moneda 20" xfId="379" xr:uid="{00000000-0005-0000-0000-0000A3010000}"/>
    <cellStyle name="Moneda 20 2" xfId="386" xr:uid="{00000000-0005-0000-0000-0000A4010000}"/>
    <cellStyle name="Moneda 20 2 2" xfId="771" xr:uid="{00000000-0005-0000-0000-0000A5010000}"/>
    <cellStyle name="Moneda 20 3" xfId="772" xr:uid="{00000000-0005-0000-0000-0000A6010000}"/>
    <cellStyle name="Moneda 21" xfId="464" xr:uid="{00000000-0005-0000-0000-0000A7010000}"/>
    <cellStyle name="Moneda 21 2" xfId="773" xr:uid="{00000000-0005-0000-0000-0000A8010000}"/>
    <cellStyle name="Moneda 22" xfId="391" xr:uid="{00000000-0005-0000-0000-0000A9010000}"/>
    <cellStyle name="Moneda 22 2" xfId="774" xr:uid="{00000000-0005-0000-0000-0000AA010000}"/>
    <cellStyle name="Moneda 23" xfId="374" xr:uid="{00000000-0005-0000-0000-0000AB010000}"/>
    <cellStyle name="Moneda 23 2" xfId="775" xr:uid="{00000000-0005-0000-0000-0000AC010000}"/>
    <cellStyle name="Moneda 3" xfId="72" xr:uid="{00000000-0005-0000-0000-0000AD010000}"/>
    <cellStyle name="Moneda 3 2" xfId="89" xr:uid="{00000000-0005-0000-0000-0000AE010000}"/>
    <cellStyle name="Moneda 3 2 2" xfId="297" xr:uid="{00000000-0005-0000-0000-0000AF010000}"/>
    <cellStyle name="Moneda 3 3" xfId="90" xr:uid="{00000000-0005-0000-0000-0000B0010000}"/>
    <cellStyle name="Moneda 3 3 2" xfId="298" xr:uid="{00000000-0005-0000-0000-0000B1010000}"/>
    <cellStyle name="Moneda 3 3 2 2" xfId="624" xr:uid="{00000000-0005-0000-0000-0000B2010000}"/>
    <cellStyle name="Moneda 3 3 3" xfId="465" xr:uid="{00000000-0005-0000-0000-0000B3010000}"/>
    <cellStyle name="Moneda 3 4" xfId="95" xr:uid="{00000000-0005-0000-0000-0000B4010000}"/>
    <cellStyle name="Moneda 3 4 2" xfId="299" xr:uid="{00000000-0005-0000-0000-0000B5010000}"/>
    <cellStyle name="Moneda 3 4 2 2" xfId="990" xr:uid="{00000000-0005-0000-0000-0000B6010000}"/>
    <cellStyle name="Moneda 3 5" xfId="384" xr:uid="{00000000-0005-0000-0000-0000B7010000}"/>
    <cellStyle name="Moneda 3 6" xfId="86" xr:uid="{00000000-0005-0000-0000-0000B8010000}"/>
    <cellStyle name="Moneda 4" xfId="80" xr:uid="{00000000-0005-0000-0000-0000B9010000}"/>
    <cellStyle name="Moneda 4 2" xfId="157" xr:uid="{00000000-0005-0000-0000-0000BA010000}"/>
    <cellStyle name="Moneda 4 2 2" xfId="300" xr:uid="{00000000-0005-0000-0000-0000BB010000}"/>
    <cellStyle name="Moneda 4 2 3" xfId="301" xr:uid="{00000000-0005-0000-0000-0000BC010000}"/>
    <cellStyle name="Moneda 4 2 4" xfId="302" xr:uid="{00000000-0005-0000-0000-0000BD010000}"/>
    <cellStyle name="Moneda 4 2 5" xfId="303" xr:uid="{00000000-0005-0000-0000-0000BE010000}"/>
    <cellStyle name="Moneda 4 2 6" xfId="176" xr:uid="{00000000-0005-0000-0000-0000BF010000}"/>
    <cellStyle name="Moneda 4 2 6 2" xfId="348" xr:uid="{00000000-0005-0000-0000-0000C0010000}"/>
    <cellStyle name="Moneda 4 2 7" xfId="466" xr:uid="{00000000-0005-0000-0000-0000C1010000}"/>
    <cellStyle name="Moneda 4 3" xfId="304" xr:uid="{00000000-0005-0000-0000-0000C2010000}"/>
    <cellStyle name="Moneda 4 4" xfId="305" xr:uid="{00000000-0005-0000-0000-0000C3010000}"/>
    <cellStyle name="Moneda 4 5" xfId="91" xr:uid="{00000000-0005-0000-0000-0000C4010000}"/>
    <cellStyle name="Moneda 5" xfId="92" xr:uid="{00000000-0005-0000-0000-0000C5010000}"/>
    <cellStyle name="Moneda 5 2" xfId="154" xr:uid="{00000000-0005-0000-0000-0000C6010000}"/>
    <cellStyle name="Moneda 5 2 2" xfId="467" xr:uid="{00000000-0005-0000-0000-0000C7010000}"/>
    <cellStyle name="Moneda 5 2 2 2" xfId="776" xr:uid="{00000000-0005-0000-0000-0000C8010000}"/>
    <cellStyle name="Moneda 5 2 3" xfId="468" xr:uid="{00000000-0005-0000-0000-0000C9010000}"/>
    <cellStyle name="Moneda 5 3" xfId="469" xr:uid="{00000000-0005-0000-0000-0000CA010000}"/>
    <cellStyle name="Moneda 6" xfId="144" xr:uid="{00000000-0005-0000-0000-0000CB010000}"/>
    <cellStyle name="Moneda 6 2" xfId="306" xr:uid="{00000000-0005-0000-0000-0000CC010000}"/>
    <cellStyle name="Moneda 6 3" xfId="470" xr:uid="{00000000-0005-0000-0000-0000CD010000}"/>
    <cellStyle name="Moneda 6 3 2" xfId="777" xr:uid="{00000000-0005-0000-0000-0000CE010000}"/>
    <cellStyle name="Moneda 6 4" xfId="471" xr:uid="{00000000-0005-0000-0000-0000CF010000}"/>
    <cellStyle name="Moneda 6 5" xfId="472" xr:uid="{00000000-0005-0000-0000-0000D0010000}"/>
    <cellStyle name="Moneda 7" xfId="145" xr:uid="{00000000-0005-0000-0000-0000D1010000}"/>
    <cellStyle name="Moneda 7 2" xfId="473" xr:uid="{00000000-0005-0000-0000-0000D2010000}"/>
    <cellStyle name="Moneda 7 2 2" xfId="778" xr:uid="{00000000-0005-0000-0000-0000D3010000}"/>
    <cellStyle name="Moneda 7 3" xfId="474" xr:uid="{00000000-0005-0000-0000-0000D4010000}"/>
    <cellStyle name="Moneda 8" xfId="96" xr:uid="{00000000-0005-0000-0000-0000D5010000}"/>
    <cellStyle name="Moneda 8 2" xfId="307" xr:uid="{00000000-0005-0000-0000-0000D6010000}"/>
    <cellStyle name="Moneda 8 3" xfId="308" xr:uid="{00000000-0005-0000-0000-0000D7010000}"/>
    <cellStyle name="Moneda 8 4" xfId="146" xr:uid="{00000000-0005-0000-0000-0000D8010000}"/>
    <cellStyle name="Moneda 8 4 2" xfId="779" xr:uid="{00000000-0005-0000-0000-0000D9010000}"/>
    <cellStyle name="Moneda 8 5" xfId="475" xr:uid="{00000000-0005-0000-0000-0000DA010000}"/>
    <cellStyle name="Moneda 9" xfId="147" xr:uid="{00000000-0005-0000-0000-0000DB010000}"/>
    <cellStyle name="Moneda 9 2" xfId="309" xr:uid="{00000000-0005-0000-0000-0000DC010000}"/>
    <cellStyle name="Neutral 2" xfId="310" xr:uid="{00000000-0005-0000-0000-0000DD010000}"/>
    <cellStyle name="Neutral 3" xfId="311" xr:uid="{00000000-0005-0000-0000-0000DE010000}"/>
    <cellStyle name="Neutral 4" xfId="312" xr:uid="{00000000-0005-0000-0000-0000DF010000}"/>
    <cellStyle name="Neutral 5" xfId="313" xr:uid="{00000000-0005-0000-0000-0000E0010000}"/>
    <cellStyle name="Neutral 6" xfId="314" xr:uid="{00000000-0005-0000-0000-0000E1010000}"/>
    <cellStyle name="Neutral 7" xfId="101" xr:uid="{00000000-0005-0000-0000-0000E2010000}"/>
    <cellStyle name="Normal" xfId="0" builtinId="0"/>
    <cellStyle name="Normal 10" xfId="99" xr:uid="{00000000-0005-0000-0000-0000E4010000}"/>
    <cellStyle name="Normal 10 2" xfId="372" xr:uid="{00000000-0005-0000-0000-0000E5010000}"/>
    <cellStyle name="Normal 10 2 2" xfId="376" xr:uid="{00000000-0005-0000-0000-0000E6010000}"/>
    <cellStyle name="Normal 10 3" xfId="387" xr:uid="{00000000-0005-0000-0000-0000E7010000}"/>
    <cellStyle name="Normal 10 3 2" xfId="780" xr:uid="{00000000-0005-0000-0000-0000E8010000}"/>
    <cellStyle name="Normal 10 4" xfId="625" xr:uid="{00000000-0005-0000-0000-0000E9010000}"/>
    <cellStyle name="Normal 10 4 2" xfId="781" xr:uid="{00000000-0005-0000-0000-0000EA010000}"/>
    <cellStyle name="Normal 10 5" xfId="782" xr:uid="{00000000-0005-0000-0000-0000EB010000}"/>
    <cellStyle name="Normal 11" xfId="377" xr:uid="{00000000-0005-0000-0000-0000EC010000}"/>
    <cellStyle name="Normal 11 2" xfId="476" xr:uid="{00000000-0005-0000-0000-0000ED010000}"/>
    <cellStyle name="Normal 11 3" xfId="626" xr:uid="{00000000-0005-0000-0000-0000EE010000}"/>
    <cellStyle name="Normal 12" xfId="380" xr:uid="{00000000-0005-0000-0000-0000EF010000}"/>
    <cellStyle name="Normal 12 2" xfId="602" xr:uid="{00000000-0005-0000-0000-0000F0010000}"/>
    <cellStyle name="Normal 12 2 2" xfId="783" xr:uid="{00000000-0005-0000-0000-0000F1010000}"/>
    <cellStyle name="Normal 12 2 2 2" xfId="997" xr:uid="{00000000-0005-0000-0000-0000F2010000}"/>
    <cellStyle name="Normal 12 3" xfId="784" xr:uid="{00000000-0005-0000-0000-0000F3010000}"/>
    <cellStyle name="Normal 13" xfId="477" xr:uid="{00000000-0005-0000-0000-0000F4010000}"/>
    <cellStyle name="Normal 13 2" xfId="785" xr:uid="{00000000-0005-0000-0000-0000F5010000}"/>
    <cellStyle name="Normal 13 2 2" xfId="786" xr:uid="{00000000-0005-0000-0000-0000F6010000}"/>
    <cellStyle name="Normal 13 3" xfId="991" xr:uid="{00000000-0005-0000-0000-0000F7010000}"/>
    <cellStyle name="Normal 14" xfId="390" xr:uid="{00000000-0005-0000-0000-0000F8010000}"/>
    <cellStyle name="Normal 14 2" xfId="787" xr:uid="{00000000-0005-0000-0000-0000F9010000}"/>
    <cellStyle name="Normal 15" xfId="478" xr:uid="{00000000-0005-0000-0000-0000FA010000}"/>
    <cellStyle name="Normal 15 2" xfId="788" xr:uid="{00000000-0005-0000-0000-0000FB010000}"/>
    <cellStyle name="Normal 16" xfId="381" xr:uid="{00000000-0005-0000-0000-0000FC010000}"/>
    <cellStyle name="Normal 16 2" xfId="789" xr:uid="{00000000-0005-0000-0000-0000FD010000}"/>
    <cellStyle name="Normal 17" xfId="373" xr:uid="{00000000-0005-0000-0000-0000FE010000}"/>
    <cellStyle name="Normal 17 2" xfId="790" xr:uid="{00000000-0005-0000-0000-0000FF010000}"/>
    <cellStyle name="Normal 17 2 2" xfId="994" xr:uid="{00000000-0005-0000-0000-000000020000}"/>
    <cellStyle name="Normal 17 3" xfId="993" xr:uid="{00000000-0005-0000-0000-000001020000}"/>
    <cellStyle name="Normal 18" xfId="992" xr:uid="{00000000-0005-0000-0000-000002020000}"/>
    <cellStyle name="Normal 18 2" xfId="999" xr:uid="{00000000-0005-0000-0000-000003020000}"/>
    <cellStyle name="Normal 19" xfId="1036" xr:uid="{00000000-0005-0000-0000-000004020000}"/>
    <cellStyle name="Normal 2" xfId="2" xr:uid="{00000000-0005-0000-0000-000005020000}"/>
    <cellStyle name="Normal 2 10" xfId="371" xr:uid="{00000000-0005-0000-0000-000006020000}"/>
    <cellStyle name="Normal 2 2" xfId="74" xr:uid="{00000000-0005-0000-0000-000007020000}"/>
    <cellStyle name="Normal 2 2 2" xfId="175" xr:uid="{00000000-0005-0000-0000-000008020000}"/>
    <cellStyle name="Normal 3" xfId="3" xr:uid="{00000000-0005-0000-0000-000009020000}"/>
    <cellStyle name="Normal 3 2" xfId="7" xr:uid="{00000000-0005-0000-0000-00000A020000}"/>
    <cellStyle name="Normal 3 2 2" xfId="13" xr:uid="{00000000-0005-0000-0000-00000B020000}"/>
    <cellStyle name="Normal 3 2 2 2" xfId="25" xr:uid="{00000000-0005-0000-0000-00000C020000}"/>
    <cellStyle name="Normal 3 2 2 3" xfId="37" xr:uid="{00000000-0005-0000-0000-00000D020000}"/>
    <cellStyle name="Normal 3 2 2 4" xfId="49" xr:uid="{00000000-0005-0000-0000-00000E020000}"/>
    <cellStyle name="Normal 3 2 2 5" xfId="61" xr:uid="{00000000-0005-0000-0000-00000F020000}"/>
    <cellStyle name="Normal 3 2 3" xfId="19" xr:uid="{00000000-0005-0000-0000-000010020000}"/>
    <cellStyle name="Normal 3 2 4" xfId="31" xr:uid="{00000000-0005-0000-0000-000011020000}"/>
    <cellStyle name="Normal 3 2 5" xfId="43" xr:uid="{00000000-0005-0000-0000-000012020000}"/>
    <cellStyle name="Normal 3 2 6" xfId="55" xr:uid="{00000000-0005-0000-0000-000013020000}"/>
    <cellStyle name="Normal 3 2 6 2" xfId="66" xr:uid="{00000000-0005-0000-0000-000014020000}"/>
    <cellStyle name="Normal 3 2 7" xfId="168" xr:uid="{00000000-0005-0000-0000-000015020000}"/>
    <cellStyle name="Normal 3 3" xfId="5" xr:uid="{00000000-0005-0000-0000-000016020000}"/>
    <cellStyle name="Normal 3 3 2" xfId="11" xr:uid="{00000000-0005-0000-0000-000017020000}"/>
    <cellStyle name="Normal 3 3 2 2" xfId="23" xr:uid="{00000000-0005-0000-0000-000018020000}"/>
    <cellStyle name="Normal 3 3 2 2 2" xfId="791" xr:uid="{00000000-0005-0000-0000-000019020000}"/>
    <cellStyle name="Normal 3 3 2 3" xfId="35" xr:uid="{00000000-0005-0000-0000-00001A020000}"/>
    <cellStyle name="Normal 3 3 2 3 2" xfId="792" xr:uid="{00000000-0005-0000-0000-00001B020000}"/>
    <cellStyle name="Normal 3 3 2 4" xfId="47" xr:uid="{00000000-0005-0000-0000-00001C020000}"/>
    <cellStyle name="Normal 3 3 2 5" xfId="59" xr:uid="{00000000-0005-0000-0000-00001D020000}"/>
    <cellStyle name="Normal 3 3 3" xfId="17" xr:uid="{00000000-0005-0000-0000-00001E020000}"/>
    <cellStyle name="Normal 3 3 3 2" xfId="479" xr:uid="{00000000-0005-0000-0000-00001F020000}"/>
    <cellStyle name="Normal 3 3 3 2 2" xfId="793" xr:uid="{00000000-0005-0000-0000-000020020000}"/>
    <cellStyle name="Normal 3 3 3 3" xfId="627" xr:uid="{00000000-0005-0000-0000-000021020000}"/>
    <cellStyle name="Normal 3 3 3 3 2" xfId="794" xr:uid="{00000000-0005-0000-0000-000022020000}"/>
    <cellStyle name="Normal 3 3 3 4" xfId="795" xr:uid="{00000000-0005-0000-0000-000023020000}"/>
    <cellStyle name="Normal 3 3 4" xfId="29" xr:uid="{00000000-0005-0000-0000-000024020000}"/>
    <cellStyle name="Normal 3 3 4 2" xfId="796" xr:uid="{00000000-0005-0000-0000-000025020000}"/>
    <cellStyle name="Normal 3 3 5" xfId="41" xr:uid="{00000000-0005-0000-0000-000026020000}"/>
    <cellStyle name="Normal 3 3 5 2" xfId="797" xr:uid="{00000000-0005-0000-0000-000027020000}"/>
    <cellStyle name="Normal 3 3 6" xfId="53" xr:uid="{00000000-0005-0000-0000-000028020000}"/>
    <cellStyle name="Normal 3 3 6 2" xfId="798" xr:uid="{00000000-0005-0000-0000-000029020000}"/>
    <cellStyle name="Normal 3 3 7" xfId="628" xr:uid="{00000000-0005-0000-0000-00002A020000}"/>
    <cellStyle name="Normal 3 3 7 2" xfId="799" xr:uid="{00000000-0005-0000-0000-00002B020000}"/>
    <cellStyle name="Normal 3 3 8" xfId="800" xr:uid="{00000000-0005-0000-0000-00002C020000}"/>
    <cellStyle name="Normal 3 4" xfId="9" xr:uid="{00000000-0005-0000-0000-00002D020000}"/>
    <cellStyle name="Normal 3 4 2" xfId="21" xr:uid="{00000000-0005-0000-0000-00002E020000}"/>
    <cellStyle name="Normal 3 4 3" xfId="33" xr:uid="{00000000-0005-0000-0000-00002F020000}"/>
    <cellStyle name="Normal 3 4 4" xfId="45" xr:uid="{00000000-0005-0000-0000-000030020000}"/>
    <cellStyle name="Normal 3 4 5" xfId="57" xr:uid="{00000000-0005-0000-0000-000031020000}"/>
    <cellStyle name="Normal 3 4 6" xfId="315" xr:uid="{00000000-0005-0000-0000-000032020000}"/>
    <cellStyle name="Normal 3 5" xfId="15" xr:uid="{00000000-0005-0000-0000-000033020000}"/>
    <cellStyle name="Normal 3 5 2" xfId="64" xr:uid="{00000000-0005-0000-0000-000034020000}"/>
    <cellStyle name="Normal 3 6" xfId="27" xr:uid="{00000000-0005-0000-0000-000035020000}"/>
    <cellStyle name="Normal 3 7" xfId="39" xr:uid="{00000000-0005-0000-0000-000036020000}"/>
    <cellStyle name="Normal 3 8" xfId="51" xr:uid="{00000000-0005-0000-0000-000037020000}"/>
    <cellStyle name="Normal 3 8 2" xfId="65" xr:uid="{00000000-0005-0000-0000-000038020000}"/>
    <cellStyle name="Normal 3 9" xfId="70" xr:uid="{00000000-0005-0000-0000-000039020000}"/>
    <cellStyle name="Normal 4" xfId="1" xr:uid="{00000000-0005-0000-0000-00003A020000}"/>
    <cellStyle name="Normal 4 10" xfId="480" xr:uid="{00000000-0005-0000-0000-00003B020000}"/>
    <cellStyle name="Normal 4 10 2" xfId="801" xr:uid="{00000000-0005-0000-0000-00003C020000}"/>
    <cellStyle name="Normal 4 11" xfId="629" xr:uid="{00000000-0005-0000-0000-00003D020000}"/>
    <cellStyle name="Normal 4 11 2" xfId="802" xr:uid="{00000000-0005-0000-0000-00003E020000}"/>
    <cellStyle name="Normal 4 12" xfId="803" xr:uid="{00000000-0005-0000-0000-00003F020000}"/>
    <cellStyle name="Normal 4 13" xfId="93" xr:uid="{00000000-0005-0000-0000-000040020000}"/>
    <cellStyle name="Normal 4 2" xfId="82" xr:uid="{00000000-0005-0000-0000-000041020000}"/>
    <cellStyle name="Normal 4 2 2" xfId="481" xr:uid="{00000000-0005-0000-0000-000042020000}"/>
    <cellStyle name="Normal 4 2 2 2" xfId="482" xr:uid="{00000000-0005-0000-0000-000043020000}"/>
    <cellStyle name="Normal 4 2 2 2 2" xfId="804" xr:uid="{00000000-0005-0000-0000-000044020000}"/>
    <cellStyle name="Normal 4 2 2 3" xfId="630" xr:uid="{00000000-0005-0000-0000-000045020000}"/>
    <cellStyle name="Normal 4 2 2 3 2" xfId="805" xr:uid="{00000000-0005-0000-0000-000046020000}"/>
    <cellStyle name="Normal 4 2 2 4" xfId="806" xr:uid="{00000000-0005-0000-0000-000047020000}"/>
    <cellStyle name="Normal 4 2 3" xfId="483" xr:uid="{00000000-0005-0000-0000-000048020000}"/>
    <cellStyle name="Normal 4 2 3 2" xfId="484" xr:uid="{00000000-0005-0000-0000-000049020000}"/>
    <cellStyle name="Normal 4 2 3 2 2" xfId="807" xr:uid="{00000000-0005-0000-0000-00004A020000}"/>
    <cellStyle name="Normal 4 2 3 3" xfId="631" xr:uid="{00000000-0005-0000-0000-00004B020000}"/>
    <cellStyle name="Normal 4 2 3 3 2" xfId="808" xr:uid="{00000000-0005-0000-0000-00004C020000}"/>
    <cellStyle name="Normal 4 2 3 4" xfId="809" xr:uid="{00000000-0005-0000-0000-00004D020000}"/>
    <cellStyle name="Normal 4 2 4" xfId="485" xr:uid="{00000000-0005-0000-0000-00004E020000}"/>
    <cellStyle name="Normal 4 2 4 2" xfId="810" xr:uid="{00000000-0005-0000-0000-00004F020000}"/>
    <cellStyle name="Normal 4 2 5" xfId="486" xr:uid="{00000000-0005-0000-0000-000050020000}"/>
    <cellStyle name="Normal 4 2 5 2" xfId="811" xr:uid="{00000000-0005-0000-0000-000051020000}"/>
    <cellStyle name="Normal 4 2 6" xfId="487" xr:uid="{00000000-0005-0000-0000-000052020000}"/>
    <cellStyle name="Normal 4 2 6 2" xfId="812" xr:uid="{00000000-0005-0000-0000-000053020000}"/>
    <cellStyle name="Normal 4 2 7" xfId="632" xr:uid="{00000000-0005-0000-0000-000054020000}"/>
    <cellStyle name="Normal 4 2 7 2" xfId="813" xr:uid="{00000000-0005-0000-0000-000055020000}"/>
    <cellStyle name="Normal 4 2 8" xfId="814" xr:uid="{00000000-0005-0000-0000-000056020000}"/>
    <cellStyle name="Normal 4 3" xfId="167" xr:uid="{00000000-0005-0000-0000-000057020000}"/>
    <cellStyle name="Normal 4 3 2" xfId="488" xr:uid="{00000000-0005-0000-0000-000058020000}"/>
    <cellStyle name="Normal 4 3 2 2" xfId="489" xr:uid="{00000000-0005-0000-0000-000059020000}"/>
    <cellStyle name="Normal 4 3 2 2 2" xfId="815" xr:uid="{00000000-0005-0000-0000-00005A020000}"/>
    <cellStyle name="Normal 4 3 2 3" xfId="633" xr:uid="{00000000-0005-0000-0000-00005B020000}"/>
    <cellStyle name="Normal 4 3 2 3 2" xfId="816" xr:uid="{00000000-0005-0000-0000-00005C020000}"/>
    <cellStyle name="Normal 4 3 2 4" xfId="817" xr:uid="{00000000-0005-0000-0000-00005D020000}"/>
    <cellStyle name="Normal 4 3 3" xfId="490" xr:uid="{00000000-0005-0000-0000-00005E020000}"/>
    <cellStyle name="Normal 4 3 3 2" xfId="491" xr:uid="{00000000-0005-0000-0000-00005F020000}"/>
    <cellStyle name="Normal 4 3 3 2 2" xfId="818" xr:uid="{00000000-0005-0000-0000-000060020000}"/>
    <cellStyle name="Normal 4 3 3 3" xfId="634" xr:uid="{00000000-0005-0000-0000-000061020000}"/>
    <cellStyle name="Normal 4 3 3 3 2" xfId="819" xr:uid="{00000000-0005-0000-0000-000062020000}"/>
    <cellStyle name="Normal 4 3 3 4" xfId="820" xr:uid="{00000000-0005-0000-0000-000063020000}"/>
    <cellStyle name="Normal 4 3 4" xfId="492" xr:uid="{00000000-0005-0000-0000-000064020000}"/>
    <cellStyle name="Normal 4 3 4 2" xfId="821" xr:uid="{00000000-0005-0000-0000-000065020000}"/>
    <cellStyle name="Normal 4 3 5" xfId="493" xr:uid="{00000000-0005-0000-0000-000066020000}"/>
    <cellStyle name="Normal 4 3 5 2" xfId="822" xr:uid="{00000000-0005-0000-0000-000067020000}"/>
    <cellStyle name="Normal 4 3 6" xfId="494" xr:uid="{00000000-0005-0000-0000-000068020000}"/>
    <cellStyle name="Normal 4 3 6 2" xfId="823" xr:uid="{00000000-0005-0000-0000-000069020000}"/>
    <cellStyle name="Normal 4 3 7" xfId="635" xr:uid="{00000000-0005-0000-0000-00006A020000}"/>
    <cellStyle name="Normal 4 3 7 2" xfId="824" xr:uid="{00000000-0005-0000-0000-00006B020000}"/>
    <cellStyle name="Normal 4 3 8" xfId="825" xr:uid="{00000000-0005-0000-0000-00006C020000}"/>
    <cellStyle name="Normal 4 4" xfId="350" xr:uid="{00000000-0005-0000-0000-00006D020000}"/>
    <cellStyle name="Normal 4 4 2" xfId="366" xr:uid="{00000000-0005-0000-0000-00006E020000}"/>
    <cellStyle name="Normal 4 4 2 2" xfId="495" xr:uid="{00000000-0005-0000-0000-00006F020000}"/>
    <cellStyle name="Normal 4 4 2 2 2" xfId="496" xr:uid="{00000000-0005-0000-0000-000070020000}"/>
    <cellStyle name="Normal 4 4 2 2 2 2" xfId="826" xr:uid="{00000000-0005-0000-0000-000071020000}"/>
    <cellStyle name="Normal 4 4 2 2 3" xfId="636" xr:uid="{00000000-0005-0000-0000-000072020000}"/>
    <cellStyle name="Normal 4 4 2 2 3 2" xfId="827" xr:uid="{00000000-0005-0000-0000-000073020000}"/>
    <cellStyle name="Normal 4 4 2 2 4" xfId="828" xr:uid="{00000000-0005-0000-0000-000074020000}"/>
    <cellStyle name="Normal 4 4 2 3" xfId="497" xr:uid="{00000000-0005-0000-0000-000075020000}"/>
    <cellStyle name="Normal 4 4 2 3 2" xfId="498" xr:uid="{00000000-0005-0000-0000-000076020000}"/>
    <cellStyle name="Normal 4 4 2 3 2 2" xfId="829" xr:uid="{00000000-0005-0000-0000-000077020000}"/>
    <cellStyle name="Normal 4 4 2 3 3" xfId="637" xr:uid="{00000000-0005-0000-0000-000078020000}"/>
    <cellStyle name="Normal 4 4 2 3 3 2" xfId="830" xr:uid="{00000000-0005-0000-0000-000079020000}"/>
    <cellStyle name="Normal 4 4 2 3 4" xfId="831" xr:uid="{00000000-0005-0000-0000-00007A020000}"/>
    <cellStyle name="Normal 4 4 2 4" xfId="499" xr:uid="{00000000-0005-0000-0000-00007B020000}"/>
    <cellStyle name="Normal 4 4 2 4 2" xfId="832" xr:uid="{00000000-0005-0000-0000-00007C020000}"/>
    <cellStyle name="Normal 4 4 2 5" xfId="500" xr:uid="{00000000-0005-0000-0000-00007D020000}"/>
    <cellStyle name="Normal 4 4 2 5 2" xfId="833" xr:uid="{00000000-0005-0000-0000-00007E020000}"/>
    <cellStyle name="Normal 4 4 2 6" xfId="501" xr:uid="{00000000-0005-0000-0000-00007F020000}"/>
    <cellStyle name="Normal 4 4 2 6 2" xfId="834" xr:uid="{00000000-0005-0000-0000-000080020000}"/>
    <cellStyle name="Normal 4 4 2 7" xfId="638" xr:uid="{00000000-0005-0000-0000-000081020000}"/>
    <cellStyle name="Normal 4 4 2 7 2" xfId="835" xr:uid="{00000000-0005-0000-0000-000082020000}"/>
    <cellStyle name="Normal 4 4 2 8" xfId="836" xr:uid="{00000000-0005-0000-0000-000083020000}"/>
    <cellStyle name="Normal 4 4 3" xfId="502" xr:uid="{00000000-0005-0000-0000-000084020000}"/>
    <cellStyle name="Normal 4 4 3 2" xfId="503" xr:uid="{00000000-0005-0000-0000-000085020000}"/>
    <cellStyle name="Normal 4 4 3 2 2" xfId="837" xr:uid="{00000000-0005-0000-0000-000086020000}"/>
    <cellStyle name="Normal 4 4 3 3" xfId="639" xr:uid="{00000000-0005-0000-0000-000087020000}"/>
    <cellStyle name="Normal 4 4 3 3 2" xfId="838" xr:uid="{00000000-0005-0000-0000-000088020000}"/>
    <cellStyle name="Normal 4 4 3 4" xfId="839" xr:uid="{00000000-0005-0000-0000-000089020000}"/>
    <cellStyle name="Normal 4 4 4" xfId="504" xr:uid="{00000000-0005-0000-0000-00008A020000}"/>
    <cellStyle name="Normal 4 4 4 2" xfId="505" xr:uid="{00000000-0005-0000-0000-00008B020000}"/>
    <cellStyle name="Normal 4 4 4 2 2" xfId="840" xr:uid="{00000000-0005-0000-0000-00008C020000}"/>
    <cellStyle name="Normal 4 4 4 3" xfId="640" xr:uid="{00000000-0005-0000-0000-00008D020000}"/>
    <cellStyle name="Normal 4 4 4 3 2" xfId="841" xr:uid="{00000000-0005-0000-0000-00008E020000}"/>
    <cellStyle name="Normal 4 4 4 4" xfId="842" xr:uid="{00000000-0005-0000-0000-00008F020000}"/>
    <cellStyle name="Normal 4 4 5" xfId="506" xr:uid="{00000000-0005-0000-0000-000090020000}"/>
    <cellStyle name="Normal 4 4 5 2" xfId="843" xr:uid="{00000000-0005-0000-0000-000091020000}"/>
    <cellStyle name="Normal 4 4 6" xfId="507" xr:uid="{00000000-0005-0000-0000-000092020000}"/>
    <cellStyle name="Normal 4 4 6 2" xfId="844" xr:uid="{00000000-0005-0000-0000-000093020000}"/>
    <cellStyle name="Normal 4 4 7" xfId="508" xr:uid="{00000000-0005-0000-0000-000094020000}"/>
    <cellStyle name="Normal 4 4 7 2" xfId="845" xr:uid="{00000000-0005-0000-0000-000095020000}"/>
    <cellStyle name="Normal 4 4 8" xfId="641" xr:uid="{00000000-0005-0000-0000-000096020000}"/>
    <cellStyle name="Normal 4 4 8 2" xfId="846" xr:uid="{00000000-0005-0000-0000-000097020000}"/>
    <cellStyle name="Normal 4 4 9" xfId="847" xr:uid="{00000000-0005-0000-0000-000098020000}"/>
    <cellStyle name="Normal 4 5" xfId="141" xr:uid="{00000000-0005-0000-0000-000099020000}"/>
    <cellStyle name="Normal 4 5 2" xfId="509" xr:uid="{00000000-0005-0000-0000-00009A020000}"/>
    <cellStyle name="Normal 4 5 2 2" xfId="848" xr:uid="{00000000-0005-0000-0000-00009B020000}"/>
    <cellStyle name="Normal 4 5 3" xfId="642" xr:uid="{00000000-0005-0000-0000-00009C020000}"/>
    <cellStyle name="Normal 4 5 3 2" xfId="849" xr:uid="{00000000-0005-0000-0000-00009D020000}"/>
    <cellStyle name="Normal 4 5 4" xfId="850" xr:uid="{00000000-0005-0000-0000-00009E020000}"/>
    <cellStyle name="Normal 4 6" xfId="510" xr:uid="{00000000-0005-0000-0000-00009F020000}"/>
    <cellStyle name="Normal 4 6 2" xfId="511" xr:uid="{00000000-0005-0000-0000-0000A0020000}"/>
    <cellStyle name="Normal 4 6 2 2" xfId="851" xr:uid="{00000000-0005-0000-0000-0000A1020000}"/>
    <cellStyle name="Normal 4 6 3" xfId="643" xr:uid="{00000000-0005-0000-0000-0000A2020000}"/>
    <cellStyle name="Normal 4 6 3 2" xfId="852" xr:uid="{00000000-0005-0000-0000-0000A3020000}"/>
    <cellStyle name="Normal 4 6 4" xfId="853" xr:uid="{00000000-0005-0000-0000-0000A4020000}"/>
    <cellStyle name="Normal 4 7" xfId="512" xr:uid="{00000000-0005-0000-0000-0000A5020000}"/>
    <cellStyle name="Normal 4 7 2" xfId="854" xr:uid="{00000000-0005-0000-0000-0000A6020000}"/>
    <cellStyle name="Normal 4 8" xfId="513" xr:uid="{00000000-0005-0000-0000-0000A7020000}"/>
    <cellStyle name="Normal 4 9" xfId="514" xr:uid="{00000000-0005-0000-0000-0000A8020000}"/>
    <cellStyle name="Normal 4 9 2" xfId="855" xr:uid="{00000000-0005-0000-0000-0000A9020000}"/>
    <cellStyle name="Normal 5" xfId="75" xr:uid="{00000000-0005-0000-0000-0000AA020000}"/>
    <cellStyle name="Normal 5 2" xfId="362" xr:uid="{00000000-0005-0000-0000-0000AB020000}"/>
    <cellStyle name="Normal 6" xfId="169" xr:uid="{00000000-0005-0000-0000-0000AC020000}"/>
    <cellStyle name="Normal 6 10" xfId="856" xr:uid="{00000000-0005-0000-0000-0000AD020000}"/>
    <cellStyle name="Normal 6 2" xfId="316" xr:uid="{00000000-0005-0000-0000-0000AE020000}"/>
    <cellStyle name="Normal 6 2 2" xfId="515" xr:uid="{00000000-0005-0000-0000-0000AF020000}"/>
    <cellStyle name="Normal 6 2 2 2" xfId="516" xr:uid="{00000000-0005-0000-0000-0000B0020000}"/>
    <cellStyle name="Normal 6 2 2 2 2" xfId="857" xr:uid="{00000000-0005-0000-0000-0000B1020000}"/>
    <cellStyle name="Normal 6 2 2 3" xfId="644" xr:uid="{00000000-0005-0000-0000-0000B2020000}"/>
    <cellStyle name="Normal 6 2 2 3 2" xfId="858" xr:uid="{00000000-0005-0000-0000-0000B3020000}"/>
    <cellStyle name="Normal 6 2 2 4" xfId="859" xr:uid="{00000000-0005-0000-0000-0000B4020000}"/>
    <cellStyle name="Normal 6 2 3" xfId="517" xr:uid="{00000000-0005-0000-0000-0000B5020000}"/>
    <cellStyle name="Normal 6 2 3 2" xfId="518" xr:uid="{00000000-0005-0000-0000-0000B6020000}"/>
    <cellStyle name="Normal 6 2 3 2 2" xfId="860" xr:uid="{00000000-0005-0000-0000-0000B7020000}"/>
    <cellStyle name="Normal 6 2 3 3" xfId="645" xr:uid="{00000000-0005-0000-0000-0000B8020000}"/>
    <cellStyle name="Normal 6 2 3 3 2" xfId="861" xr:uid="{00000000-0005-0000-0000-0000B9020000}"/>
    <cellStyle name="Normal 6 2 3 4" xfId="862" xr:uid="{00000000-0005-0000-0000-0000BA020000}"/>
    <cellStyle name="Normal 6 2 4" xfId="519" xr:uid="{00000000-0005-0000-0000-0000BB020000}"/>
    <cellStyle name="Normal 6 2 4 2" xfId="863" xr:uid="{00000000-0005-0000-0000-0000BC020000}"/>
    <cellStyle name="Normal 6 2 5" xfId="520" xr:uid="{00000000-0005-0000-0000-0000BD020000}"/>
    <cellStyle name="Normal 6 2 5 2" xfId="864" xr:uid="{00000000-0005-0000-0000-0000BE020000}"/>
    <cellStyle name="Normal 6 2 6" xfId="521" xr:uid="{00000000-0005-0000-0000-0000BF020000}"/>
    <cellStyle name="Normal 6 2 6 2" xfId="865" xr:uid="{00000000-0005-0000-0000-0000C0020000}"/>
    <cellStyle name="Normal 6 2 7" xfId="646" xr:uid="{00000000-0005-0000-0000-0000C1020000}"/>
    <cellStyle name="Normal 6 2 7 2" xfId="866" xr:uid="{00000000-0005-0000-0000-0000C2020000}"/>
    <cellStyle name="Normal 6 2 8" xfId="867" xr:uid="{00000000-0005-0000-0000-0000C3020000}"/>
    <cellStyle name="Normal 6 3" xfId="363" xr:uid="{00000000-0005-0000-0000-0000C4020000}"/>
    <cellStyle name="Normal 6 3 2" xfId="522" xr:uid="{00000000-0005-0000-0000-0000C5020000}"/>
    <cellStyle name="Normal 6 3 2 2" xfId="523" xr:uid="{00000000-0005-0000-0000-0000C6020000}"/>
    <cellStyle name="Normal 6 3 2 2 2" xfId="868" xr:uid="{00000000-0005-0000-0000-0000C7020000}"/>
    <cellStyle name="Normal 6 3 2 3" xfId="647" xr:uid="{00000000-0005-0000-0000-0000C8020000}"/>
    <cellStyle name="Normal 6 3 2 3 2" xfId="869" xr:uid="{00000000-0005-0000-0000-0000C9020000}"/>
    <cellStyle name="Normal 6 3 2 4" xfId="870" xr:uid="{00000000-0005-0000-0000-0000CA020000}"/>
    <cellStyle name="Normal 6 3 3" xfId="524" xr:uid="{00000000-0005-0000-0000-0000CB020000}"/>
    <cellStyle name="Normal 6 3 3 2" xfId="525" xr:uid="{00000000-0005-0000-0000-0000CC020000}"/>
    <cellStyle name="Normal 6 3 3 2 2" xfId="871" xr:uid="{00000000-0005-0000-0000-0000CD020000}"/>
    <cellStyle name="Normal 6 3 3 3" xfId="648" xr:uid="{00000000-0005-0000-0000-0000CE020000}"/>
    <cellStyle name="Normal 6 3 3 3 2" xfId="872" xr:uid="{00000000-0005-0000-0000-0000CF020000}"/>
    <cellStyle name="Normal 6 3 3 4" xfId="873" xr:uid="{00000000-0005-0000-0000-0000D0020000}"/>
    <cellStyle name="Normal 6 3 4" xfId="526" xr:uid="{00000000-0005-0000-0000-0000D1020000}"/>
    <cellStyle name="Normal 6 3 4 2" xfId="874" xr:uid="{00000000-0005-0000-0000-0000D2020000}"/>
    <cellStyle name="Normal 6 3 5" xfId="527" xr:uid="{00000000-0005-0000-0000-0000D3020000}"/>
    <cellStyle name="Normal 6 3 5 2" xfId="875" xr:uid="{00000000-0005-0000-0000-0000D4020000}"/>
    <cellStyle name="Normal 6 3 6" xfId="528" xr:uid="{00000000-0005-0000-0000-0000D5020000}"/>
    <cellStyle name="Normal 6 3 6 2" xfId="876" xr:uid="{00000000-0005-0000-0000-0000D6020000}"/>
    <cellStyle name="Normal 6 3 7" xfId="649" xr:uid="{00000000-0005-0000-0000-0000D7020000}"/>
    <cellStyle name="Normal 6 3 7 2" xfId="877" xr:uid="{00000000-0005-0000-0000-0000D8020000}"/>
    <cellStyle name="Normal 6 3 8" xfId="878" xr:uid="{00000000-0005-0000-0000-0000D9020000}"/>
    <cellStyle name="Normal 6 4" xfId="529" xr:uid="{00000000-0005-0000-0000-0000DA020000}"/>
    <cellStyle name="Normal 6 4 2" xfId="530" xr:uid="{00000000-0005-0000-0000-0000DB020000}"/>
    <cellStyle name="Normal 6 4 2 2" xfId="879" xr:uid="{00000000-0005-0000-0000-0000DC020000}"/>
    <cellStyle name="Normal 6 4 3" xfId="650" xr:uid="{00000000-0005-0000-0000-0000DD020000}"/>
    <cellStyle name="Normal 6 4 3 2" xfId="880" xr:uid="{00000000-0005-0000-0000-0000DE020000}"/>
    <cellStyle name="Normal 6 4 4" xfId="881" xr:uid="{00000000-0005-0000-0000-0000DF020000}"/>
    <cellStyle name="Normal 6 5" xfId="531" xr:uid="{00000000-0005-0000-0000-0000E0020000}"/>
    <cellStyle name="Normal 6 5 2" xfId="532" xr:uid="{00000000-0005-0000-0000-0000E1020000}"/>
    <cellStyle name="Normal 6 5 2 2" xfId="882" xr:uid="{00000000-0005-0000-0000-0000E2020000}"/>
    <cellStyle name="Normal 6 5 3" xfId="651" xr:uid="{00000000-0005-0000-0000-0000E3020000}"/>
    <cellStyle name="Normal 6 5 3 2" xfId="883" xr:uid="{00000000-0005-0000-0000-0000E4020000}"/>
    <cellStyle name="Normal 6 5 4" xfId="884" xr:uid="{00000000-0005-0000-0000-0000E5020000}"/>
    <cellStyle name="Normal 6 6" xfId="533" xr:uid="{00000000-0005-0000-0000-0000E6020000}"/>
    <cellStyle name="Normal 6 6 2" xfId="885" xr:uid="{00000000-0005-0000-0000-0000E7020000}"/>
    <cellStyle name="Normal 6 7" xfId="534" xr:uid="{00000000-0005-0000-0000-0000E8020000}"/>
    <cellStyle name="Normal 6 7 2" xfId="886" xr:uid="{00000000-0005-0000-0000-0000E9020000}"/>
    <cellStyle name="Normal 6 8" xfId="535" xr:uid="{00000000-0005-0000-0000-0000EA020000}"/>
    <cellStyle name="Normal 6 8 2" xfId="887" xr:uid="{00000000-0005-0000-0000-0000EB020000}"/>
    <cellStyle name="Normal 6 9" xfId="652" xr:uid="{00000000-0005-0000-0000-0000EC020000}"/>
    <cellStyle name="Normal 6 9 2" xfId="888" xr:uid="{00000000-0005-0000-0000-0000ED020000}"/>
    <cellStyle name="Normal 7" xfId="97" xr:uid="{00000000-0005-0000-0000-0000EE020000}"/>
    <cellStyle name="Normal 7 10" xfId="536" xr:uid="{00000000-0005-0000-0000-0000EF020000}"/>
    <cellStyle name="Normal 7 10 2" xfId="889" xr:uid="{00000000-0005-0000-0000-0000F0020000}"/>
    <cellStyle name="Normal 7 11" xfId="653" xr:uid="{00000000-0005-0000-0000-0000F1020000}"/>
    <cellStyle name="Normal 7 11 2" xfId="890" xr:uid="{00000000-0005-0000-0000-0000F2020000}"/>
    <cellStyle name="Normal 7 12" xfId="891" xr:uid="{00000000-0005-0000-0000-0000F3020000}"/>
    <cellStyle name="Normal 7 2" xfId="317" xr:uid="{00000000-0005-0000-0000-0000F4020000}"/>
    <cellStyle name="Normal 7 2 2" xfId="537" xr:uid="{00000000-0005-0000-0000-0000F5020000}"/>
    <cellStyle name="Normal 7 2 2 2" xfId="538" xr:uid="{00000000-0005-0000-0000-0000F6020000}"/>
    <cellStyle name="Normal 7 2 2 2 2" xfId="892" xr:uid="{00000000-0005-0000-0000-0000F7020000}"/>
    <cellStyle name="Normal 7 2 2 3" xfId="654" xr:uid="{00000000-0005-0000-0000-0000F8020000}"/>
    <cellStyle name="Normal 7 2 2 3 2" xfId="893" xr:uid="{00000000-0005-0000-0000-0000F9020000}"/>
    <cellStyle name="Normal 7 2 2 4" xfId="894" xr:uid="{00000000-0005-0000-0000-0000FA020000}"/>
    <cellStyle name="Normal 7 2 3" xfId="539" xr:uid="{00000000-0005-0000-0000-0000FB020000}"/>
    <cellStyle name="Normal 7 2 3 2" xfId="540" xr:uid="{00000000-0005-0000-0000-0000FC020000}"/>
    <cellStyle name="Normal 7 2 3 2 2" xfId="895" xr:uid="{00000000-0005-0000-0000-0000FD020000}"/>
    <cellStyle name="Normal 7 2 3 3" xfId="655" xr:uid="{00000000-0005-0000-0000-0000FE020000}"/>
    <cellStyle name="Normal 7 2 3 3 2" xfId="896" xr:uid="{00000000-0005-0000-0000-0000FF020000}"/>
    <cellStyle name="Normal 7 2 3 4" xfId="897" xr:uid="{00000000-0005-0000-0000-000000030000}"/>
    <cellStyle name="Normal 7 2 4" xfId="541" xr:uid="{00000000-0005-0000-0000-000001030000}"/>
    <cellStyle name="Normal 7 2 4 2" xfId="898" xr:uid="{00000000-0005-0000-0000-000002030000}"/>
    <cellStyle name="Normal 7 2 5" xfId="542" xr:uid="{00000000-0005-0000-0000-000003030000}"/>
    <cellStyle name="Normal 7 2 5 2" xfId="899" xr:uid="{00000000-0005-0000-0000-000004030000}"/>
    <cellStyle name="Normal 7 2 6" xfId="543" xr:uid="{00000000-0005-0000-0000-000005030000}"/>
    <cellStyle name="Normal 7 2 6 2" xfId="900" xr:uid="{00000000-0005-0000-0000-000006030000}"/>
    <cellStyle name="Normal 7 2 7" xfId="656" xr:uid="{00000000-0005-0000-0000-000007030000}"/>
    <cellStyle name="Normal 7 2 7 2" xfId="901" xr:uid="{00000000-0005-0000-0000-000008030000}"/>
    <cellStyle name="Normal 7 2 8" xfId="902" xr:uid="{00000000-0005-0000-0000-000009030000}"/>
    <cellStyle name="Normal 7 3" xfId="318" xr:uid="{00000000-0005-0000-0000-00000A030000}"/>
    <cellStyle name="Normal 7 3 2" xfId="544" xr:uid="{00000000-0005-0000-0000-00000B030000}"/>
    <cellStyle name="Normal 7 3 2 2" xfId="545" xr:uid="{00000000-0005-0000-0000-00000C030000}"/>
    <cellStyle name="Normal 7 3 2 2 2" xfId="903" xr:uid="{00000000-0005-0000-0000-00000D030000}"/>
    <cellStyle name="Normal 7 3 2 3" xfId="657" xr:uid="{00000000-0005-0000-0000-00000E030000}"/>
    <cellStyle name="Normal 7 3 2 3 2" xfId="904" xr:uid="{00000000-0005-0000-0000-00000F030000}"/>
    <cellStyle name="Normal 7 3 2 4" xfId="905" xr:uid="{00000000-0005-0000-0000-000010030000}"/>
    <cellStyle name="Normal 7 3 3" xfId="546" xr:uid="{00000000-0005-0000-0000-000011030000}"/>
    <cellStyle name="Normal 7 3 3 2" xfId="547" xr:uid="{00000000-0005-0000-0000-000012030000}"/>
    <cellStyle name="Normal 7 3 3 2 2" xfId="906" xr:uid="{00000000-0005-0000-0000-000013030000}"/>
    <cellStyle name="Normal 7 3 3 3" xfId="658" xr:uid="{00000000-0005-0000-0000-000014030000}"/>
    <cellStyle name="Normal 7 3 3 3 2" xfId="907" xr:uid="{00000000-0005-0000-0000-000015030000}"/>
    <cellStyle name="Normal 7 3 3 4" xfId="908" xr:uid="{00000000-0005-0000-0000-000016030000}"/>
    <cellStyle name="Normal 7 3 4" xfId="548" xr:uid="{00000000-0005-0000-0000-000017030000}"/>
    <cellStyle name="Normal 7 3 4 2" xfId="909" xr:uid="{00000000-0005-0000-0000-000018030000}"/>
    <cellStyle name="Normal 7 3 5" xfId="549" xr:uid="{00000000-0005-0000-0000-000019030000}"/>
    <cellStyle name="Normal 7 3 5 2" xfId="910" xr:uid="{00000000-0005-0000-0000-00001A030000}"/>
    <cellStyle name="Normal 7 3 6" xfId="550" xr:uid="{00000000-0005-0000-0000-00001B030000}"/>
    <cellStyle name="Normal 7 3 6 2" xfId="911" xr:uid="{00000000-0005-0000-0000-00001C030000}"/>
    <cellStyle name="Normal 7 3 7" xfId="659" xr:uid="{00000000-0005-0000-0000-00001D030000}"/>
    <cellStyle name="Normal 7 3 7 2" xfId="912" xr:uid="{00000000-0005-0000-0000-00001E030000}"/>
    <cellStyle name="Normal 7 3 8" xfId="913" xr:uid="{00000000-0005-0000-0000-00001F030000}"/>
    <cellStyle name="Normal 7 4" xfId="369" xr:uid="{00000000-0005-0000-0000-000020030000}"/>
    <cellStyle name="Normal 7 4 2" xfId="551" xr:uid="{00000000-0005-0000-0000-000021030000}"/>
    <cellStyle name="Normal 7 4 2 2" xfId="552" xr:uid="{00000000-0005-0000-0000-000022030000}"/>
    <cellStyle name="Normal 7 4 2 2 2" xfId="914" xr:uid="{00000000-0005-0000-0000-000023030000}"/>
    <cellStyle name="Normal 7 4 2 3" xfId="660" xr:uid="{00000000-0005-0000-0000-000024030000}"/>
    <cellStyle name="Normal 7 4 2 3 2" xfId="915" xr:uid="{00000000-0005-0000-0000-000025030000}"/>
    <cellStyle name="Normal 7 4 2 4" xfId="916" xr:uid="{00000000-0005-0000-0000-000026030000}"/>
    <cellStyle name="Normal 7 4 3" xfId="553" xr:uid="{00000000-0005-0000-0000-000027030000}"/>
    <cellStyle name="Normal 7 4 3 2" xfId="554" xr:uid="{00000000-0005-0000-0000-000028030000}"/>
    <cellStyle name="Normal 7 4 3 2 2" xfId="917" xr:uid="{00000000-0005-0000-0000-000029030000}"/>
    <cellStyle name="Normal 7 4 3 3" xfId="661" xr:uid="{00000000-0005-0000-0000-00002A030000}"/>
    <cellStyle name="Normal 7 4 3 3 2" xfId="918" xr:uid="{00000000-0005-0000-0000-00002B030000}"/>
    <cellStyle name="Normal 7 4 3 4" xfId="919" xr:uid="{00000000-0005-0000-0000-00002C030000}"/>
    <cellStyle name="Normal 7 4 4" xfId="555" xr:uid="{00000000-0005-0000-0000-00002D030000}"/>
    <cellStyle name="Normal 7 4 4 2" xfId="920" xr:uid="{00000000-0005-0000-0000-00002E030000}"/>
    <cellStyle name="Normal 7 4 5" xfId="556" xr:uid="{00000000-0005-0000-0000-00002F030000}"/>
    <cellStyle name="Normal 7 4 5 2" xfId="921" xr:uid="{00000000-0005-0000-0000-000030030000}"/>
    <cellStyle name="Normal 7 4 6" xfId="557" xr:uid="{00000000-0005-0000-0000-000031030000}"/>
    <cellStyle name="Normal 7 4 6 2" xfId="922" xr:uid="{00000000-0005-0000-0000-000032030000}"/>
    <cellStyle name="Normal 7 4 7" xfId="662" xr:uid="{00000000-0005-0000-0000-000033030000}"/>
    <cellStyle name="Normal 7 4 7 2" xfId="923" xr:uid="{00000000-0005-0000-0000-000034030000}"/>
    <cellStyle name="Normal 7 4 8" xfId="924" xr:uid="{00000000-0005-0000-0000-000035030000}"/>
    <cellStyle name="Normal 7 5" xfId="558" xr:uid="{00000000-0005-0000-0000-000036030000}"/>
    <cellStyle name="Normal 7 5 2" xfId="559" xr:uid="{00000000-0005-0000-0000-000037030000}"/>
    <cellStyle name="Normal 7 5 2 2" xfId="925" xr:uid="{00000000-0005-0000-0000-000038030000}"/>
    <cellStyle name="Normal 7 5 3" xfId="663" xr:uid="{00000000-0005-0000-0000-000039030000}"/>
    <cellStyle name="Normal 7 5 3 2" xfId="926" xr:uid="{00000000-0005-0000-0000-00003A030000}"/>
    <cellStyle name="Normal 7 5 4" xfId="927" xr:uid="{00000000-0005-0000-0000-00003B030000}"/>
    <cellStyle name="Normal 7 6" xfId="560" xr:uid="{00000000-0005-0000-0000-00003C030000}"/>
    <cellStyle name="Normal 7 6 2" xfId="561" xr:uid="{00000000-0005-0000-0000-00003D030000}"/>
    <cellStyle name="Normal 7 6 2 2" xfId="928" xr:uid="{00000000-0005-0000-0000-00003E030000}"/>
    <cellStyle name="Normal 7 6 3" xfId="664" xr:uid="{00000000-0005-0000-0000-00003F030000}"/>
    <cellStyle name="Normal 7 6 3 2" xfId="929" xr:uid="{00000000-0005-0000-0000-000040030000}"/>
    <cellStyle name="Normal 7 6 4" xfId="930" xr:uid="{00000000-0005-0000-0000-000041030000}"/>
    <cellStyle name="Normal 7 7" xfId="562" xr:uid="{00000000-0005-0000-0000-000042030000}"/>
    <cellStyle name="Normal 7 7 2" xfId="931" xr:uid="{00000000-0005-0000-0000-000043030000}"/>
    <cellStyle name="Normal 7 8" xfId="563" xr:uid="{00000000-0005-0000-0000-000044030000}"/>
    <cellStyle name="Normal 7 8 2" xfId="932" xr:uid="{00000000-0005-0000-0000-000045030000}"/>
    <cellStyle name="Normal 7 9" xfId="564" xr:uid="{00000000-0005-0000-0000-000046030000}"/>
    <cellStyle name="Normal 7 9 2" xfId="933" xr:uid="{00000000-0005-0000-0000-000047030000}"/>
    <cellStyle name="Normal 8" xfId="319" xr:uid="{00000000-0005-0000-0000-000048030000}"/>
    <cellStyle name="Normal 8 2" xfId="565" xr:uid="{00000000-0005-0000-0000-000049030000}"/>
    <cellStyle name="Normal 8 2 2" xfId="566" xr:uid="{00000000-0005-0000-0000-00004A030000}"/>
    <cellStyle name="Normal 8 2 2 2" xfId="934" xr:uid="{00000000-0005-0000-0000-00004B030000}"/>
    <cellStyle name="Normal 8 2 3" xfId="665" xr:uid="{00000000-0005-0000-0000-00004C030000}"/>
    <cellStyle name="Normal 8 2 3 2" xfId="935" xr:uid="{00000000-0005-0000-0000-00004D030000}"/>
    <cellStyle name="Normal 8 2 4" xfId="936" xr:uid="{00000000-0005-0000-0000-00004E030000}"/>
    <cellStyle name="Normal 8 3" xfId="567" xr:uid="{00000000-0005-0000-0000-00004F030000}"/>
    <cellStyle name="Normal 8 3 2" xfId="568" xr:uid="{00000000-0005-0000-0000-000050030000}"/>
    <cellStyle name="Normal 8 3 2 2" xfId="937" xr:uid="{00000000-0005-0000-0000-000051030000}"/>
    <cellStyle name="Normal 8 3 3" xfId="666" xr:uid="{00000000-0005-0000-0000-000052030000}"/>
    <cellStyle name="Normal 8 3 3 2" xfId="938" xr:uid="{00000000-0005-0000-0000-000053030000}"/>
    <cellStyle name="Normal 8 3 4" xfId="939" xr:uid="{00000000-0005-0000-0000-000054030000}"/>
    <cellStyle name="Normal 8 4" xfId="569" xr:uid="{00000000-0005-0000-0000-000055030000}"/>
    <cellStyle name="Normal 8 4 2" xfId="940" xr:uid="{00000000-0005-0000-0000-000056030000}"/>
    <cellStyle name="Normal 8 5" xfId="570" xr:uid="{00000000-0005-0000-0000-000057030000}"/>
    <cellStyle name="Normal 8 5 2" xfId="941" xr:uid="{00000000-0005-0000-0000-000058030000}"/>
    <cellStyle name="Normal 8 6" xfId="571" xr:uid="{00000000-0005-0000-0000-000059030000}"/>
    <cellStyle name="Normal 8 6 2" xfId="942" xr:uid="{00000000-0005-0000-0000-00005A030000}"/>
    <cellStyle name="Normal 8 7" xfId="667" xr:uid="{00000000-0005-0000-0000-00005B030000}"/>
    <cellStyle name="Normal 8 7 2" xfId="943" xr:uid="{00000000-0005-0000-0000-00005C030000}"/>
    <cellStyle name="Normal 8 8" xfId="944" xr:uid="{00000000-0005-0000-0000-00005D030000}"/>
    <cellStyle name="Normal 9" xfId="367" xr:uid="{00000000-0005-0000-0000-00005E030000}"/>
    <cellStyle name="Notas 2" xfId="320" xr:uid="{00000000-0005-0000-0000-00005F030000}"/>
    <cellStyle name="Notas 2 2" xfId="1030" xr:uid="{00000000-0005-0000-0000-000060030000}"/>
    <cellStyle name="Notas 3" xfId="321" xr:uid="{00000000-0005-0000-0000-000061030000}"/>
    <cellStyle name="Notas 3 2" xfId="1024" xr:uid="{00000000-0005-0000-0000-000062030000}"/>
    <cellStyle name="Note" xfId="163" xr:uid="{00000000-0005-0000-0000-000063030000}"/>
    <cellStyle name="Note 2" xfId="1022" xr:uid="{00000000-0005-0000-0000-000064030000}"/>
    <cellStyle name="Oculto" xfId="364" xr:uid="{00000000-0005-0000-0000-000065030000}"/>
    <cellStyle name="Otra hoja" xfId="365" xr:uid="{00000000-0005-0000-0000-000066030000}"/>
    <cellStyle name="Output" xfId="134" xr:uid="{00000000-0005-0000-0000-000067030000}"/>
    <cellStyle name="Output 2" xfId="1035" xr:uid="{00000000-0005-0000-0000-000068030000}"/>
    <cellStyle name="Percent 2" xfId="4" xr:uid="{00000000-0005-0000-0000-000069030000}"/>
    <cellStyle name="Percent 2 2" xfId="8" xr:uid="{00000000-0005-0000-0000-00006A030000}"/>
    <cellStyle name="Percent 2 2 2" xfId="14" xr:uid="{00000000-0005-0000-0000-00006B030000}"/>
    <cellStyle name="Percent 2 2 2 2" xfId="26" xr:uid="{00000000-0005-0000-0000-00006C030000}"/>
    <cellStyle name="Percent 2 2 2 3" xfId="38" xr:uid="{00000000-0005-0000-0000-00006D030000}"/>
    <cellStyle name="Percent 2 2 2 4" xfId="50" xr:uid="{00000000-0005-0000-0000-00006E030000}"/>
    <cellStyle name="Percent 2 2 2 5" xfId="62" xr:uid="{00000000-0005-0000-0000-00006F030000}"/>
    <cellStyle name="Percent 2 2 3" xfId="20" xr:uid="{00000000-0005-0000-0000-000070030000}"/>
    <cellStyle name="Percent 2 2 4" xfId="32" xr:uid="{00000000-0005-0000-0000-000071030000}"/>
    <cellStyle name="Percent 2 2 5" xfId="44" xr:uid="{00000000-0005-0000-0000-000072030000}"/>
    <cellStyle name="Percent 2 2 6" xfId="56" xr:uid="{00000000-0005-0000-0000-000073030000}"/>
    <cellStyle name="Percent 2 3" xfId="6" xr:uid="{00000000-0005-0000-0000-000074030000}"/>
    <cellStyle name="Percent 2 3 2" xfId="12" xr:uid="{00000000-0005-0000-0000-000075030000}"/>
    <cellStyle name="Percent 2 3 2 2" xfId="24" xr:uid="{00000000-0005-0000-0000-000076030000}"/>
    <cellStyle name="Percent 2 3 2 3" xfId="36" xr:uid="{00000000-0005-0000-0000-000077030000}"/>
    <cellStyle name="Percent 2 3 2 4" xfId="48" xr:uid="{00000000-0005-0000-0000-000078030000}"/>
    <cellStyle name="Percent 2 3 2 5" xfId="60" xr:uid="{00000000-0005-0000-0000-000079030000}"/>
    <cellStyle name="Percent 2 3 3" xfId="18" xr:uid="{00000000-0005-0000-0000-00007A030000}"/>
    <cellStyle name="Percent 2 3 4" xfId="30" xr:uid="{00000000-0005-0000-0000-00007B030000}"/>
    <cellStyle name="Percent 2 3 5" xfId="42" xr:uid="{00000000-0005-0000-0000-00007C030000}"/>
    <cellStyle name="Percent 2 3 6" xfId="54" xr:uid="{00000000-0005-0000-0000-00007D030000}"/>
    <cellStyle name="Percent 2 4" xfId="10" xr:uid="{00000000-0005-0000-0000-00007E030000}"/>
    <cellStyle name="Percent 2 4 2" xfId="22" xr:uid="{00000000-0005-0000-0000-00007F030000}"/>
    <cellStyle name="Percent 2 4 3" xfId="34" xr:uid="{00000000-0005-0000-0000-000080030000}"/>
    <cellStyle name="Percent 2 4 4" xfId="46" xr:uid="{00000000-0005-0000-0000-000081030000}"/>
    <cellStyle name="Percent 2 4 5" xfId="58" xr:uid="{00000000-0005-0000-0000-000082030000}"/>
    <cellStyle name="Percent 2 5" xfId="16" xr:uid="{00000000-0005-0000-0000-000083030000}"/>
    <cellStyle name="Percent 2 6" xfId="28" xr:uid="{00000000-0005-0000-0000-000084030000}"/>
    <cellStyle name="Percent 2 7" xfId="40" xr:uid="{00000000-0005-0000-0000-000085030000}"/>
    <cellStyle name="Percent 2 8" xfId="52" xr:uid="{00000000-0005-0000-0000-000086030000}"/>
    <cellStyle name="Percent 2 9" xfId="67" xr:uid="{00000000-0005-0000-0000-000087030000}"/>
    <cellStyle name="Porcentaje" xfId="1038" builtinId="5"/>
    <cellStyle name="Porcentaje 2" xfId="63" xr:uid="{00000000-0005-0000-0000-000089030000}"/>
    <cellStyle name="Porcentaje 3" xfId="76" xr:uid="{00000000-0005-0000-0000-00008A030000}"/>
    <cellStyle name="Porcentaje 4" xfId="77" xr:uid="{00000000-0005-0000-0000-00008B030000}"/>
    <cellStyle name="Porcentual 2" xfId="68" xr:uid="{00000000-0005-0000-0000-00008C030000}"/>
    <cellStyle name="Porcentual 2 2" xfId="135" xr:uid="{00000000-0005-0000-0000-00008D030000}"/>
    <cellStyle name="Porcentual 2 3" xfId="138" xr:uid="{00000000-0005-0000-0000-00008E030000}"/>
    <cellStyle name="Porcentual 3" xfId="139" xr:uid="{00000000-0005-0000-0000-00008F030000}"/>
    <cellStyle name="Porcentual 3 2" xfId="572" xr:uid="{00000000-0005-0000-0000-000090030000}"/>
    <cellStyle name="Porcentual 3 3" xfId="573" xr:uid="{00000000-0005-0000-0000-000091030000}"/>
    <cellStyle name="Porcentual 4" xfId="171" xr:uid="{00000000-0005-0000-0000-000092030000}"/>
    <cellStyle name="Porcentual 4 2" xfId="322" xr:uid="{00000000-0005-0000-0000-000093030000}"/>
    <cellStyle name="Porcentual 4 2 2" xfId="574" xr:uid="{00000000-0005-0000-0000-000094030000}"/>
    <cellStyle name="Porcentual 4 2 2 2" xfId="575" xr:uid="{00000000-0005-0000-0000-000095030000}"/>
    <cellStyle name="Porcentual 4 2 2 2 2" xfId="945" xr:uid="{00000000-0005-0000-0000-000096030000}"/>
    <cellStyle name="Porcentual 4 2 2 3" xfId="668" xr:uid="{00000000-0005-0000-0000-000097030000}"/>
    <cellStyle name="Porcentual 4 2 2 3 2" xfId="946" xr:uid="{00000000-0005-0000-0000-000098030000}"/>
    <cellStyle name="Porcentual 4 2 2 4" xfId="947" xr:uid="{00000000-0005-0000-0000-000099030000}"/>
    <cellStyle name="Porcentual 4 2 3" xfId="576" xr:uid="{00000000-0005-0000-0000-00009A030000}"/>
    <cellStyle name="Porcentual 4 2 3 2" xfId="577" xr:uid="{00000000-0005-0000-0000-00009B030000}"/>
    <cellStyle name="Porcentual 4 2 3 2 2" xfId="948" xr:uid="{00000000-0005-0000-0000-00009C030000}"/>
    <cellStyle name="Porcentual 4 2 3 3" xfId="669" xr:uid="{00000000-0005-0000-0000-00009D030000}"/>
    <cellStyle name="Porcentual 4 2 3 3 2" xfId="949" xr:uid="{00000000-0005-0000-0000-00009E030000}"/>
    <cellStyle name="Porcentual 4 2 3 4" xfId="950" xr:uid="{00000000-0005-0000-0000-00009F030000}"/>
    <cellStyle name="Porcentual 4 2 4" xfId="578" xr:uid="{00000000-0005-0000-0000-0000A0030000}"/>
    <cellStyle name="Porcentual 4 2 4 2" xfId="951" xr:uid="{00000000-0005-0000-0000-0000A1030000}"/>
    <cellStyle name="Porcentual 4 2 5" xfId="579" xr:uid="{00000000-0005-0000-0000-0000A2030000}"/>
    <cellStyle name="Porcentual 4 2 5 2" xfId="952" xr:uid="{00000000-0005-0000-0000-0000A3030000}"/>
    <cellStyle name="Porcentual 4 2 6" xfId="580" xr:uid="{00000000-0005-0000-0000-0000A4030000}"/>
    <cellStyle name="Porcentual 4 2 6 2" xfId="953" xr:uid="{00000000-0005-0000-0000-0000A5030000}"/>
    <cellStyle name="Porcentual 4 2 7" xfId="670" xr:uid="{00000000-0005-0000-0000-0000A6030000}"/>
    <cellStyle name="Porcentual 4 2 7 2" xfId="954" xr:uid="{00000000-0005-0000-0000-0000A7030000}"/>
    <cellStyle name="Porcentual 4 2 8" xfId="955" xr:uid="{00000000-0005-0000-0000-0000A8030000}"/>
    <cellStyle name="Porcentual 4 3" xfId="581" xr:uid="{00000000-0005-0000-0000-0000A9030000}"/>
    <cellStyle name="Porcentual 4 3 2" xfId="582" xr:uid="{00000000-0005-0000-0000-0000AA030000}"/>
    <cellStyle name="Porcentual 4 3 2 2" xfId="956" xr:uid="{00000000-0005-0000-0000-0000AB030000}"/>
    <cellStyle name="Porcentual 4 3 3" xfId="671" xr:uid="{00000000-0005-0000-0000-0000AC030000}"/>
    <cellStyle name="Porcentual 4 3 3 2" xfId="957" xr:uid="{00000000-0005-0000-0000-0000AD030000}"/>
    <cellStyle name="Porcentual 4 3 4" xfId="958" xr:uid="{00000000-0005-0000-0000-0000AE030000}"/>
    <cellStyle name="Porcentual 4 4" xfId="583" xr:uid="{00000000-0005-0000-0000-0000AF030000}"/>
    <cellStyle name="Porcentual 4 4 2" xfId="584" xr:uid="{00000000-0005-0000-0000-0000B0030000}"/>
    <cellStyle name="Porcentual 4 4 2 2" xfId="959" xr:uid="{00000000-0005-0000-0000-0000B1030000}"/>
    <cellStyle name="Porcentual 4 4 3" xfId="672" xr:uid="{00000000-0005-0000-0000-0000B2030000}"/>
    <cellStyle name="Porcentual 4 4 3 2" xfId="960" xr:uid="{00000000-0005-0000-0000-0000B3030000}"/>
    <cellStyle name="Porcentual 4 4 4" xfId="961" xr:uid="{00000000-0005-0000-0000-0000B4030000}"/>
    <cellStyle name="Porcentual 4 5" xfId="585" xr:uid="{00000000-0005-0000-0000-0000B5030000}"/>
    <cellStyle name="Porcentual 4 5 2" xfId="962" xr:uid="{00000000-0005-0000-0000-0000B6030000}"/>
    <cellStyle name="Porcentual 4 6" xfId="586" xr:uid="{00000000-0005-0000-0000-0000B7030000}"/>
    <cellStyle name="Porcentual 4 6 2" xfId="963" xr:uid="{00000000-0005-0000-0000-0000B8030000}"/>
    <cellStyle name="Porcentual 4 7" xfId="587" xr:uid="{00000000-0005-0000-0000-0000B9030000}"/>
    <cellStyle name="Porcentual 4 7 2" xfId="964" xr:uid="{00000000-0005-0000-0000-0000BA030000}"/>
    <cellStyle name="Porcentual 4 8" xfId="673" xr:uid="{00000000-0005-0000-0000-0000BB030000}"/>
    <cellStyle name="Porcentual 4 8 2" xfId="965" xr:uid="{00000000-0005-0000-0000-0000BC030000}"/>
    <cellStyle name="Porcentual 4 9" xfId="966" xr:uid="{00000000-0005-0000-0000-0000BD030000}"/>
    <cellStyle name="Porcentual 5" xfId="172" xr:uid="{00000000-0005-0000-0000-0000BE030000}"/>
    <cellStyle name="Porcentual 5 2" xfId="588" xr:uid="{00000000-0005-0000-0000-0000BF030000}"/>
    <cellStyle name="Porcentual 5 2 2" xfId="589" xr:uid="{00000000-0005-0000-0000-0000C0030000}"/>
    <cellStyle name="Porcentual 5 2 2 2" xfId="967" xr:uid="{00000000-0005-0000-0000-0000C1030000}"/>
    <cellStyle name="Porcentual 5 2 3" xfId="674" xr:uid="{00000000-0005-0000-0000-0000C2030000}"/>
    <cellStyle name="Porcentual 5 2 3 2" xfId="968" xr:uid="{00000000-0005-0000-0000-0000C3030000}"/>
    <cellStyle name="Porcentual 5 2 4" xfId="969" xr:uid="{00000000-0005-0000-0000-0000C4030000}"/>
    <cellStyle name="Porcentual 5 3" xfId="590" xr:uid="{00000000-0005-0000-0000-0000C5030000}"/>
    <cellStyle name="Porcentual 5 3 2" xfId="591" xr:uid="{00000000-0005-0000-0000-0000C6030000}"/>
    <cellStyle name="Porcentual 5 3 2 2" xfId="970" xr:uid="{00000000-0005-0000-0000-0000C7030000}"/>
    <cellStyle name="Porcentual 5 3 3" xfId="675" xr:uid="{00000000-0005-0000-0000-0000C8030000}"/>
    <cellStyle name="Porcentual 5 3 3 2" xfId="971" xr:uid="{00000000-0005-0000-0000-0000C9030000}"/>
    <cellStyle name="Porcentual 5 3 4" xfId="972" xr:uid="{00000000-0005-0000-0000-0000CA030000}"/>
    <cellStyle name="Porcentual 5 4" xfId="592" xr:uid="{00000000-0005-0000-0000-0000CB030000}"/>
    <cellStyle name="Porcentual 5 4 2" xfId="973" xr:uid="{00000000-0005-0000-0000-0000CC030000}"/>
    <cellStyle name="Porcentual 5 5" xfId="593" xr:uid="{00000000-0005-0000-0000-0000CD030000}"/>
    <cellStyle name="Porcentual 5 5 2" xfId="974" xr:uid="{00000000-0005-0000-0000-0000CE030000}"/>
    <cellStyle name="Porcentual 5 6" xfId="594" xr:uid="{00000000-0005-0000-0000-0000CF030000}"/>
    <cellStyle name="Porcentual 5 6 2" xfId="975" xr:uid="{00000000-0005-0000-0000-0000D0030000}"/>
    <cellStyle name="Porcentual 5 7" xfId="676" xr:uid="{00000000-0005-0000-0000-0000D1030000}"/>
    <cellStyle name="Porcentual 5 7 2" xfId="976" xr:uid="{00000000-0005-0000-0000-0000D2030000}"/>
    <cellStyle name="Porcentual 5 8" xfId="977" xr:uid="{00000000-0005-0000-0000-0000D3030000}"/>
    <cellStyle name="Porcentual 6" xfId="349" xr:uid="{00000000-0005-0000-0000-0000D4030000}"/>
    <cellStyle name="Porcentual 6 2" xfId="595" xr:uid="{00000000-0005-0000-0000-0000D5030000}"/>
    <cellStyle name="Porcentual 6 2 2" xfId="596" xr:uid="{00000000-0005-0000-0000-0000D6030000}"/>
    <cellStyle name="Porcentual 6 2 2 2" xfId="978" xr:uid="{00000000-0005-0000-0000-0000D7030000}"/>
    <cellStyle name="Porcentual 6 2 3" xfId="677" xr:uid="{00000000-0005-0000-0000-0000D8030000}"/>
    <cellStyle name="Porcentual 6 2 3 2" xfId="979" xr:uid="{00000000-0005-0000-0000-0000D9030000}"/>
    <cellStyle name="Porcentual 6 2 4" xfId="980" xr:uid="{00000000-0005-0000-0000-0000DA030000}"/>
    <cellStyle name="Porcentual 6 3" xfId="597" xr:uid="{00000000-0005-0000-0000-0000DB030000}"/>
    <cellStyle name="Porcentual 6 3 2" xfId="598" xr:uid="{00000000-0005-0000-0000-0000DC030000}"/>
    <cellStyle name="Porcentual 6 3 2 2" xfId="981" xr:uid="{00000000-0005-0000-0000-0000DD030000}"/>
    <cellStyle name="Porcentual 6 3 3" xfId="678" xr:uid="{00000000-0005-0000-0000-0000DE030000}"/>
    <cellStyle name="Porcentual 6 3 3 2" xfId="982" xr:uid="{00000000-0005-0000-0000-0000DF030000}"/>
    <cellStyle name="Porcentual 6 3 4" xfId="983" xr:uid="{00000000-0005-0000-0000-0000E0030000}"/>
    <cellStyle name="Porcentual 6 4" xfId="599" xr:uid="{00000000-0005-0000-0000-0000E1030000}"/>
    <cellStyle name="Porcentual 6 4 2" xfId="984" xr:uid="{00000000-0005-0000-0000-0000E2030000}"/>
    <cellStyle name="Porcentual 6 5" xfId="600" xr:uid="{00000000-0005-0000-0000-0000E3030000}"/>
    <cellStyle name="Porcentual 6 5 2" xfId="985" xr:uid="{00000000-0005-0000-0000-0000E4030000}"/>
    <cellStyle name="Porcentual 6 6" xfId="601" xr:uid="{00000000-0005-0000-0000-0000E5030000}"/>
    <cellStyle name="Porcentual 6 6 2" xfId="986" xr:uid="{00000000-0005-0000-0000-0000E6030000}"/>
    <cellStyle name="Porcentual 6 7" xfId="679" xr:uid="{00000000-0005-0000-0000-0000E7030000}"/>
    <cellStyle name="Porcentual 6 7 2" xfId="987" xr:uid="{00000000-0005-0000-0000-0000E8030000}"/>
    <cellStyle name="Porcentual 6 8" xfId="988" xr:uid="{00000000-0005-0000-0000-0000E9030000}"/>
    <cellStyle name="Salida 2" xfId="323" xr:uid="{00000000-0005-0000-0000-0000EA030000}"/>
    <cellStyle name="Salida 2 2" xfId="1020" xr:uid="{00000000-0005-0000-0000-0000EB030000}"/>
    <cellStyle name="Salida 3" xfId="324" xr:uid="{00000000-0005-0000-0000-0000EC030000}"/>
    <cellStyle name="Salida 3 2" xfId="1029" xr:uid="{00000000-0005-0000-0000-0000ED030000}"/>
    <cellStyle name="Salida 4" xfId="325" xr:uid="{00000000-0005-0000-0000-0000EE030000}"/>
    <cellStyle name="Salida 4 2" xfId="1019" xr:uid="{00000000-0005-0000-0000-0000EF030000}"/>
    <cellStyle name="Texto de advertencia 2" xfId="326" xr:uid="{00000000-0005-0000-0000-0000F0030000}"/>
    <cellStyle name="Texto de advertencia 3" xfId="327" xr:uid="{00000000-0005-0000-0000-0000F1030000}"/>
    <cellStyle name="Texto explicativo 2" xfId="328" xr:uid="{00000000-0005-0000-0000-0000F2030000}"/>
    <cellStyle name="Texto explicativo 3" xfId="329" xr:uid="{00000000-0005-0000-0000-0000F3030000}"/>
    <cellStyle name="Texto explicativo 4" xfId="330" xr:uid="{00000000-0005-0000-0000-0000F4030000}"/>
    <cellStyle name="Title" xfId="136" xr:uid="{00000000-0005-0000-0000-0000F5030000}"/>
    <cellStyle name="Título 1 2" xfId="331" xr:uid="{00000000-0005-0000-0000-0000F6030000}"/>
    <cellStyle name="Título 1 3" xfId="332" xr:uid="{00000000-0005-0000-0000-0000F7030000}"/>
    <cellStyle name="Título 1 4" xfId="333" xr:uid="{00000000-0005-0000-0000-0000F8030000}"/>
    <cellStyle name="Título 2 2" xfId="334" xr:uid="{00000000-0005-0000-0000-0000F9030000}"/>
    <cellStyle name="Título 2 3" xfId="335" xr:uid="{00000000-0005-0000-0000-0000FA030000}"/>
    <cellStyle name="Título 2 4" xfId="336" xr:uid="{00000000-0005-0000-0000-0000FB030000}"/>
    <cellStyle name="Título 3 2" xfId="337" xr:uid="{00000000-0005-0000-0000-0000FC030000}"/>
    <cellStyle name="Título 3 3" xfId="338" xr:uid="{00000000-0005-0000-0000-0000FD030000}"/>
    <cellStyle name="Título 3 4" xfId="339" xr:uid="{00000000-0005-0000-0000-0000FE030000}"/>
    <cellStyle name="Título 4" xfId="340" xr:uid="{00000000-0005-0000-0000-0000FF030000}"/>
    <cellStyle name="Título 5" xfId="341" xr:uid="{00000000-0005-0000-0000-000000040000}"/>
    <cellStyle name="Título 6" xfId="342" xr:uid="{00000000-0005-0000-0000-000001040000}"/>
    <cellStyle name="Total 2" xfId="343" xr:uid="{00000000-0005-0000-0000-000002040000}"/>
    <cellStyle name="Total 2 2" xfId="1023" xr:uid="{00000000-0005-0000-0000-000003040000}"/>
    <cellStyle name="Total 3" xfId="344" xr:uid="{00000000-0005-0000-0000-000004040000}"/>
    <cellStyle name="Total 3 2" xfId="1028" xr:uid="{00000000-0005-0000-0000-000005040000}"/>
    <cellStyle name="Total 4" xfId="345" xr:uid="{00000000-0005-0000-0000-000006040000}"/>
    <cellStyle name="Total 4 2" xfId="1018" xr:uid="{00000000-0005-0000-0000-000007040000}"/>
    <cellStyle name="Total 5" xfId="346" xr:uid="{00000000-0005-0000-0000-000008040000}"/>
    <cellStyle name="Total 5 2" xfId="1027" xr:uid="{00000000-0005-0000-0000-000009040000}"/>
    <cellStyle name="Total 6" xfId="347" xr:uid="{00000000-0005-0000-0000-00000A040000}"/>
    <cellStyle name="Total 6 2" xfId="1017" xr:uid="{00000000-0005-0000-0000-00000B040000}"/>
    <cellStyle name="Total 7" xfId="102" xr:uid="{00000000-0005-0000-0000-00000C040000}"/>
    <cellStyle name="Total 7 2" xfId="1026" xr:uid="{00000000-0005-0000-0000-00000D040000}"/>
    <cellStyle name="Warning Text" xfId="164" xr:uid="{00000000-0005-0000-0000-00000E0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55"/>
  <sheetViews>
    <sheetView topLeftCell="A16" workbookViewId="0">
      <selection activeCell="H26" sqref="H26"/>
    </sheetView>
  </sheetViews>
  <sheetFormatPr baseColWidth="10" defaultColWidth="11.42578125" defaultRowHeight="15" x14ac:dyDescent="0.25"/>
  <cols>
    <col min="2" max="2" width="6.85546875" bestFit="1" customWidth="1"/>
    <col min="4" max="4" width="9" bestFit="1" customWidth="1"/>
    <col min="5" max="5" width="9" style="26" customWidth="1"/>
    <col min="6" max="6" width="13.42578125" style="26" customWidth="1"/>
    <col min="7" max="7" width="9" style="26" customWidth="1"/>
    <col min="9" max="9" width="13.42578125" customWidth="1"/>
    <col min="10" max="10" width="18.28515625" bestFit="1" customWidth="1"/>
  </cols>
  <sheetData>
    <row r="1" spans="2:12" ht="15.75" thickBot="1" x14ac:dyDescent="0.3"/>
    <row r="2" spans="2:12" ht="51.75" thickBot="1" x14ac:dyDescent="0.3">
      <c r="B2" s="10" t="s">
        <v>2</v>
      </c>
      <c r="C2" s="10" t="s">
        <v>4</v>
      </c>
      <c r="D2" s="10" t="s">
        <v>16</v>
      </c>
      <c r="E2" s="10" t="s">
        <v>52</v>
      </c>
      <c r="F2" s="10" t="s">
        <v>69</v>
      </c>
      <c r="G2" s="10" t="s">
        <v>49</v>
      </c>
      <c r="H2" s="14" t="s">
        <v>17</v>
      </c>
      <c r="I2" s="14" t="s">
        <v>18</v>
      </c>
      <c r="J2" s="3" t="s">
        <v>19</v>
      </c>
    </row>
    <row r="3" spans="2:12" x14ac:dyDescent="0.25">
      <c r="B3" s="2">
        <v>1</v>
      </c>
      <c r="C3" s="2">
        <v>1000</v>
      </c>
      <c r="D3" s="16" t="e">
        <f>IF(B3=1,#REF!,IF(B3=2,#REF!,IF(B3=3,#REF!,IF(B3=4,#REF!,IF(B3=5,#REF!,IF(B3=6,#REF!,IF(B3=7,#REF!,IF(B3=8,#REF!, IF(B3=9,#REF!,IF(B3=10,#REF!,IF(B3=11,#REF!,”Error”)))))))))))</f>
        <v>#REF!</v>
      </c>
      <c r="E3" s="16" t="e">
        <f>IF(#REF!="Trifásico",3,IF(#REF!="Bifásico",2,IF(#REF!="Monofásico",1)))</f>
        <v>#REF!</v>
      </c>
      <c r="F3" s="16" t="e">
        <f>#REF!</f>
        <v>#REF!</v>
      </c>
      <c r="G3" s="16" t="e">
        <f>IF(#REF!="Si",1,IF(#REF!="No",0))</f>
        <v>#REF!</v>
      </c>
      <c r="H3" s="28" t="e">
        <f>IF(#REF!="Aérea",IF(#REF!="ACSR",D3*#REF!*(E3*F3+G3),IF(#REF!="AAAC",D3*#REF!*(E3*F3+G3),IF(#REF!="AAC semiaislado XLPE 15kV",D3*#REF!*(E3*F3+G3),IF(#REF!="ACSR semiaislado XLPE 15kV",D3*#REF!*(E3*F3+G3), IF(#REF!="AAAC semiaislado XLPE 35kV",D3*#REF!*(E3*F3+G3), IF(#REF!="ACSR semiaislado XLPE 35kV",D3*#REF!*(E3*F3+G3), IF(#REF!="AAAC semiaislado XLPE 35kV",D3*#REF!*(E3*F3+G3), IF(#REF!="AAAC semiaislado XLPE 44kV",D3*#REF!*(E3*F3+G3),IF(#REF!="Trenzada AL",D3*#REF!*(E3*F3+G3), IF(#REF!="Trenzada Cu",D3*#REF!*(E3*F3+G3),IF(#REF!="Cable autosoportado neutro AAAC - XLPE",D3*#REF!*(E3*F3+G3), IF(#REF!="Acometida concéntrica XLPE - 600 V",D3*#REF!*(E3*F3+G3), IF(#REF!="Cable autosoportado neutro ACSR - XLPE",D3*#REF!*(E3*F3+G3), IF(#REF!="Reserva BT 4 - AEO",D3*#REF!*(E3*F3+G3), IF(#REF!="Reserva BT 5 - AEO",D3*#REF!*(E3*F3+G3),”Error”))))))))))))))))</f>
        <v>#REF!</v>
      </c>
      <c r="I3" s="6" t="e">
        <f>IF(#REF!="Subterránea",IF(#REF!="XLPE Cu - 15 kV",D3*#REF!*(E3*F3+G3),IF(#REF!="XLPE Cu - 38 kV",D3*#REF!*(E3*F3+G3),IF(#REF!="XLPE Cu - 46 kV",D3*#REF!*(E3*F3+G3),IF(#REF!="XLPE AL - 15 kV",D3*#REF!*(E3*F3+G3), IF(#REF!="XLPE AL - 38 kV",D3*#REF!*(E3*F3+G3), IF(#REF!="XLPE AL - 46 kV",D3*#REF!*(E3*F3+G3), IF(#REF!="Reserva MT 1 - SUB",D3*#REF!*(E3*F3+G3), IF(#REF!="Reserva MT 2 - SUB",D3*#REF!*(E3*F3+G3),IF(#REF!="THW AL 600 V",D3*#REF!*(E3*F3+G3), IF(#REF!="THWN AL 600 V",D3*#REF!*(E3*F3+G3),IF(#REF!="THWN-2 AL 600 V",D3*#REF!*(E3*F3+G3),IF(#REF!="THWN-2 Cu 600 V",D3*#REF!*(E3*F3+G3), IF(#REF!="Reserva BT 2 - SUB",D3*#REF!*(E3*F3+G3), IF(#REF!="Reserva BT 3 - SUB",D3*#REF!*(E3*F3+G3), IF(#REF!="Reserva BT 4 - SUB",D3*#REF!*(E3*F3+G3), IF(#REF!="Reserva BT 5 - SUB",D3*#REF!*(E3*F3+G3),”Error”)))))))))))))))))</f>
        <v>#REF!</v>
      </c>
      <c r="J3" s="17" t="e">
        <f>IF(#REF!="Aérea",'Costos iniciales'!H3,IF(#REF!="Subterránea",'Costos iniciales'!I3,"Error"))</f>
        <v>#REF!</v>
      </c>
      <c r="L3" s="9"/>
    </row>
    <row r="4" spans="2:12" x14ac:dyDescent="0.25">
      <c r="B4" s="1">
        <v>1</v>
      </c>
      <c r="C4" s="24">
        <v>795</v>
      </c>
      <c r="D4" s="16" t="e">
        <f>IF(B4=1,#REF!,IF(B4=2,#REF!,IF(B4=3,#REF!,IF(B4=4,#REF!,IF(B4=5,#REF!,IF(B4=6,#REF!,IF(B4=7,#REF!,IF(B4=8,#REF!, IF(B4=9,#REF!,IF(B4=10,#REF!,IF(B4=11,#REF!,”Error”)))))))))))</f>
        <v>#REF!</v>
      </c>
      <c r="E4" s="16" t="e">
        <f>IF(#REF!="Trifásico",3,IF(#REF!="Bifásico",2,IF(#REF!="Monofásico",1)))</f>
        <v>#REF!</v>
      </c>
      <c r="F4" s="16" t="e">
        <f>#REF!</f>
        <v>#REF!</v>
      </c>
      <c r="G4" s="16" t="e">
        <f>IF(#REF!="Si",1,IF(#REF!="No",0))</f>
        <v>#REF!</v>
      </c>
      <c r="H4" s="28" t="e">
        <f>IF(#REF!="Aérea",IF(#REF!="ACSR",D4*#REF!*(E4*F4+G4),IF(#REF!="AAAC",D4*#REF!*(E4*F4+G4),IF(#REF!="AAC semiaislado XLPE 15kV",D4*#REF!*(E4*F4+G4),IF(#REF!="ACSR semiaislado XLPE 15kV",D4*#REF!*(E4*F4+G4), IF(#REF!="AAAC semiaislado XLPE 35kV",D4*#REF!*(E4*F4+G4), IF(#REF!="ACSR semiaislado XLPE 35kV",D4*#REF!*(E4*F4+G4), IF(#REF!="AAAC semiaislado XLPE 35kV",D4*#REF!*(E4*F4+G4), IF(#REF!="AAAC semiaislado XLPE 44kV",D4*#REF!*(E4*F4+G4),IF(#REF!="Trenzada AL",D4*#REF!*(E4*F4+G4), IF(#REF!="Trenzada Cu",D4*#REF!*(E4*F4+G4),IF(#REF!="Cable autosoportado neutro AAAC - XLPE",D4*#REF!*(E4*F4+G4), IF(#REF!="Acometida concéntrica XLPE - 600 V",D4*#REF!*(E4*F4+G4), IF(#REF!="Cable autosoportado neutro ACSR - XLPE",D4*#REF!*(E4*F4+G4), IF(#REF!="Reserva BT 4 - AEO",D4*#REF!*(E4*F4+G4), IF(#REF!="Reserva BT 5 - AEO",D4*#REF!*(E4*F4+G4),”Error”))))))))))))))))</f>
        <v>#REF!</v>
      </c>
      <c r="I4" s="6" t="e">
        <f>IF(#REF!="Subterránea",IF(#REF!="XLPE Cu - 15 kV",D4*#REF!*(E4*F4+G4),IF(#REF!="XLPE Cu - 38 kV",D4*#REF!*(E4*F4+G4),IF(#REF!="XLPE Cu - 46 kV",D4*#REF!*(E4*F4+G4),IF(#REF!="XLPE AL - 15 kV",D4*#REF!*(E4*F4+G4), IF(#REF!="XLPE AL - 38 kV",D4*#REF!*(E4*F4+G4), IF(#REF!="XLPE AL - 46 kV",D4*#REF!*(E4*F4+G4), IF(#REF!="Reserva MT 1 - SUB",D4*#REF!*(E4*F4+G4), IF(#REF!="Reserva MT 2 - SUB",D4*#REF!*(E4*F4+G4),IF(#REF!="THW AL 600 V",D4*#REF!*(E4*F4+G4), IF(#REF!="THWN AL 600 V",D4*#REF!*(E4*F4+G4),IF(#REF!="THWN-2 AL 600 V",D4*#REF!*(E4*F4+G4),IF(#REF!="THWN-2 Cu 600 V",D4*#REF!*(E4*F4+G4), IF(#REF!="Reserva BT 2 - SUB",D4*#REF!*(E4*F4+G4), IF(#REF!="Reserva BT 3 - SUB",D4*#REF!*(E4*F4+G4), IF(#REF!="Reserva BT 4 - SUB",D4*#REF!*(E4*F4+G4), IF(#REF!="Reserva BT 5 - SUB",D4*#REF!*(E4*F4+G4),”Error”)))))))))))))))))</f>
        <v>#REF!</v>
      </c>
      <c r="J4" s="18" t="e">
        <f>IF(#REF!="Aérea",'Costos iniciales'!H4,IF(#REF!="Subterránea",'Costos iniciales'!I4,"Error"))</f>
        <v>#REF!</v>
      </c>
    </row>
    <row r="5" spans="2:12" x14ac:dyDescent="0.25">
      <c r="B5" s="1">
        <v>1</v>
      </c>
      <c r="C5" s="22">
        <v>500</v>
      </c>
      <c r="D5" s="16" t="e">
        <f>IF(B5=1,#REF!,IF(B5=2,#REF!,IF(B5=3,#REF!,IF(B5=4,#REF!,IF(B5=5,#REF!,IF(B5=6,#REF!,IF(B5=7,#REF!,IF(B5=8,#REF!, IF(B5=9,#REF!,IF(B5=10,#REF!,IF(B5=11,#REF!,”Error”)))))))))))</f>
        <v>#REF!</v>
      </c>
      <c r="E5" s="16" t="e">
        <f>IF(#REF!="Trifásico",3,IF(#REF!="Bifásico",2,IF(#REF!="Monofásico",1)))</f>
        <v>#REF!</v>
      </c>
      <c r="F5" s="16" t="e">
        <f>#REF!</f>
        <v>#REF!</v>
      </c>
      <c r="G5" s="16" t="e">
        <f>IF(#REF!="Si",1,IF(#REF!="No",0))</f>
        <v>#REF!</v>
      </c>
      <c r="H5" s="28" t="e">
        <f>IF(#REF!="Aérea",IF(#REF!="ACSR",D5*#REF!*(E5*F5+G5),IF(#REF!="AAAC",D5*#REF!*(E5*F5+G5),IF(#REF!="AAC semiaislado XLPE 15kV",D5*#REF!*(E5*F5+G5),IF(#REF!="ACSR semiaislado XLPE 15kV",D5*#REF!*(E5*F5+G5), IF(#REF!="AAAC semiaislado XLPE 35kV",D5*#REF!*(E5*F5+G5), IF(#REF!="ACSR semiaislado XLPE 35kV",D5*#REF!*(E5*F5+G5), IF(#REF!="AAAC semiaislado XLPE 35kV",D5*#REF!*(E5*F5+G5), IF(#REF!="AAAC semiaislado XLPE 44kV",D5*#REF!*(E5*F5+G5),IF(#REF!="Trenzada AL",D5*#REF!*(E5*F5+G5), IF(#REF!="Trenzada Cu",D5*#REF!*(E5*F5+G5),IF(#REF!="Cable autosoportado neutro AAAC - XLPE",D5*#REF!*(E5*F5+G5), IF(#REF!="Acometida concéntrica XLPE - 600 V",D5*#REF!*(E5*F5+G5), IF(#REF!="Cable autosoportado neutro ACSR - XLPE",D5*#REF!*(E5*F5+G5), IF(#REF!="Reserva BT 4 - AEO",D5*#REF!*(E5*F5+G5), IF(#REF!="Reserva BT 5 - AEO",D5*#REF!*(E5*F5+G5),”Error”))))))))))))))))</f>
        <v>#REF!</v>
      </c>
      <c r="I5" s="6" t="e">
        <f>IF(#REF!="Subterránea",IF(#REF!="XLPE Cu - 15 kV",D5*#REF!*(E5*F5+G5),IF(#REF!="XLPE Cu - 38 kV",D5*#REF!*(E5*F5+G5),IF(#REF!="XLPE Cu - 46 kV",D5*#REF!*(E5*F5+G5),IF(#REF!="XLPE AL - 15 kV",D5*#REF!*(E5*F5+G5), IF(#REF!="XLPE AL - 38 kV",D5*#REF!*(E5*F5+G5), IF(#REF!="XLPE AL - 46 kV",D5*#REF!*(E5*F5+G5), IF(#REF!="Reserva MT 1 - SUB",D5*#REF!*(E5*F5+G5), IF(#REF!="Reserva MT 2 - SUB",D5*#REF!*(E5*F5+G5),IF(#REF!="THW AL 600 V",D5*#REF!*(E5*F5+G5), IF(#REF!="THWN AL 600 V",D5*#REF!*(E5*F5+G5),IF(#REF!="THWN-2 AL 600 V",D5*#REF!*(E5*F5+G5),IF(#REF!="THWN-2 Cu 600 V",D5*#REF!*(E5*F5+G5), IF(#REF!="Reserva BT 2 - SUB",D5*#REF!*(E5*F5+G5), IF(#REF!="Reserva BT 3 - SUB",D5*#REF!*(E5*F5+G5), IF(#REF!="Reserva BT 4 - SUB",D5*#REF!*(E5*F5+G5), IF(#REF!="Reserva BT 5 - SUB",D5*#REF!*(E5*F5+G5),”Error”)))))))))))))))))</f>
        <v>#REF!</v>
      </c>
      <c r="J5" s="18" t="e">
        <f>IF(#REF!="Aérea",'Costos iniciales'!H5,IF(#REF!="Subterránea",'Costos iniciales'!I5,"Error"))</f>
        <v>#REF!</v>
      </c>
    </row>
    <row r="6" spans="2:12" x14ac:dyDescent="0.25">
      <c r="B6" s="1">
        <v>1</v>
      </c>
      <c r="C6" s="20">
        <v>477</v>
      </c>
      <c r="D6" s="16" t="e">
        <f>IF(B6=1,#REF!,IF(B6=2,#REF!,IF(B6=3,#REF!,IF(B6=4,#REF!,IF(B6=5,#REF!,IF(B6=6,#REF!,IF(B6=7,#REF!,IF(B6=8,#REF!, IF(B6=9,#REF!,IF(B6=10,#REF!,IF(B6=11,#REF!,”Error”)))))))))))</f>
        <v>#REF!</v>
      </c>
      <c r="E6" s="16" t="e">
        <f>IF(#REF!="Trifásico",3,IF(#REF!="Bifásico",2,IF(#REF!="Monofásico",1)))</f>
        <v>#REF!</v>
      </c>
      <c r="F6" s="16" t="e">
        <f>#REF!</f>
        <v>#REF!</v>
      </c>
      <c r="G6" s="16" t="e">
        <f>IF(#REF!="Si",1,IF(#REF!="No",0))</f>
        <v>#REF!</v>
      </c>
      <c r="H6" s="28" t="e">
        <f>IF(#REF!="Aérea",IF(#REF!="ACSR",D6*#REF!*(E6*F6+G6),IF(#REF!="AAAC",D6*#REF!*(E6*F6+G6),IF(#REF!="AAC semiaislado XLPE 15kV",D6*#REF!*(E6*F6+G6),IF(#REF!="ACSR semiaislado XLPE 15kV",D6*#REF!*(E6*F6+G6), IF(#REF!="AAAC semiaislado XLPE 35kV",D6*#REF!*(E6*F6+G6), IF(#REF!="ACSR semiaislado XLPE 35kV",D6*#REF!*(E6*F6+G6), IF(#REF!="AAAC semiaislado XLPE 35kV",D6*#REF!*(E6*F6+G6), IF(#REF!="AAAC semiaislado XLPE 44kV",D6*#REF!*(E6*F6+G6),IF(#REF!="Trenzada AL",D6*#REF!*(E6*F6+G6), IF(#REF!="Trenzada Cu",D6*#REF!*(E6*F6+G6),IF(#REF!="Cable autosoportado neutro AAAC - XLPE",D6*#REF!*(E6*F6+G6), IF(#REF!="Acometida concéntrica XLPE - 600 V",D6*#REF!*(E6*F6+G6), IF(#REF!="Cable autosoportado neutro ACSR - XLPE",D6*#REF!*(E6*F6+G6), IF(#REF!="Reserva BT 4 - AEO",D6*#REF!*(E6*F6+G6), IF(#REF!="Reserva BT 5 - AEO",D6*#REF!*(E6*F6+G6),”Error”))))))))))))))))</f>
        <v>#REF!</v>
      </c>
      <c r="I6" s="6" t="e">
        <f>IF(#REF!="Subterránea",IF(#REF!="XLPE Cu - 15 kV",D6*#REF!*(E6*F6+G6),IF(#REF!="XLPE Cu - 38 kV",D6*#REF!*(E6*F6+G6),IF(#REF!="XLPE Cu - 46 kV",D6*#REF!*(E6*F6+G6),IF(#REF!="XLPE AL - 15 kV",D6*#REF!*(E6*F6+G6), IF(#REF!="XLPE AL - 38 kV",D6*#REF!*(E6*F6+G6), IF(#REF!="XLPE AL - 46 kV",D6*#REF!*(E6*F6+G6), IF(#REF!="Reserva MT 1 - SUB",D6*#REF!*(E6*F6+G6), IF(#REF!="Reserva MT 2 - SUB",D6*#REF!*(E6*F6+G6),IF(#REF!="THW AL 600 V",D6*#REF!*(E6*F6+G6), IF(#REF!="THWN AL 600 V",D6*#REF!*(E6*F6+G6),IF(#REF!="THWN-2 AL 600 V",D6*#REF!*(E6*F6+G6),IF(#REF!="THWN-2 Cu 600 V",D6*#REF!*(E6*F6+G6), IF(#REF!="Reserva BT 2 - SUB",D6*#REF!*(E6*F6+G6), IF(#REF!="Reserva BT 3 - SUB",D6*#REF!*(E6*F6+G6), IF(#REF!="Reserva BT 4 - SUB",D6*#REF!*(E6*F6+G6), IF(#REF!="Reserva BT 5 - SUB",D6*#REF!*(E6*F6+G6),”Error”)))))))))))))))))</f>
        <v>#REF!</v>
      </c>
      <c r="J6" s="18" t="e">
        <f>IF(#REF!="Aérea",'Costos iniciales'!H6,IF(#REF!="Subterránea",'Costos iniciales'!I6,"Error"))</f>
        <v>#REF!</v>
      </c>
    </row>
    <row r="7" spans="2:12" x14ac:dyDescent="0.25">
      <c r="B7" s="1">
        <v>1</v>
      </c>
      <c r="C7" s="20">
        <v>350</v>
      </c>
      <c r="D7" s="16" t="e">
        <f>IF(B7=1,#REF!,IF(B7=2,#REF!,IF(B7=3,#REF!,IF(B7=4,#REF!,IF(B7=5,#REF!,IF(B7=6,#REF!,IF(B7=7,#REF!,IF(B7=8,#REF!, IF(B7=9,#REF!,IF(B7=10,#REF!,IF(B7=11,#REF!,”Error”)))))))))))</f>
        <v>#REF!</v>
      </c>
      <c r="E7" s="16" t="e">
        <f>IF(#REF!="Trifásico",3,IF(#REF!="Bifásico",2,IF(#REF!="Monofásico",1)))</f>
        <v>#REF!</v>
      </c>
      <c r="F7" s="16" t="e">
        <f>#REF!</f>
        <v>#REF!</v>
      </c>
      <c r="G7" s="16" t="e">
        <f>IF(#REF!="Si",1,IF(#REF!="No",0))</f>
        <v>#REF!</v>
      </c>
      <c r="H7" s="28" t="e">
        <f>IF(#REF!="Aérea",IF(#REF!="ACSR",D7*#REF!*(E7*F7+G7),IF(#REF!="AAAC",D7*#REF!*(E7*F7+G7),IF(#REF!="AAC semiaislado XLPE 15kV",D7*#REF!*(E7*F7+G7),IF(#REF!="ACSR semiaislado XLPE 15kV",D7*#REF!*(E7*F7+G7), IF(#REF!="AAAC semiaislado XLPE 35kV",D7*#REF!*(E7*F7+G7), IF(#REF!="ACSR semiaislado XLPE 35kV",D7*#REF!*(E7*F7+G7), IF(#REF!="AAAC semiaislado XLPE 35kV",D7*#REF!*(E7*F7+G7), IF(#REF!="AAAC semiaislado XLPE 44kV",D7*#REF!*(E7*F7+G7),IF(#REF!="Trenzada AL",D7*#REF!*(E7*F7+G7), IF(#REF!="Trenzada Cu",D7*#REF!*(E7*F7+G7),IF(#REF!="Cable autosoportado neutro AAAC - XLPE",D7*#REF!*(E7*F7+G7), IF(#REF!="Acometida concéntrica XLPE - 600 V",D7*#REF!*(E7*F7+G7), IF(#REF!="Cable autosoportado neutro ACSR - XLPE",D7*#REF!*(E7*F7+G7), IF(#REF!="Reserva BT 4 - AEO",D7*#REF!*(E7*F7+G7), IF(#REF!="Reserva BT 5 - AEO",D7*#REF!*(E7*F7+G7),”Error”))))))))))))))))</f>
        <v>#REF!</v>
      </c>
      <c r="I7" s="6" t="e">
        <f>IF(#REF!="Subterránea",IF(#REF!="XLPE Cu - 15 kV",D7*#REF!*(E7*F7+G7),IF(#REF!="XLPE Cu - 38 kV",D7*#REF!*(E7*F7+G7),IF(#REF!="XLPE Cu - 46 kV",D7*#REF!*(E7*F7+G7),IF(#REF!="XLPE AL - 15 kV",D7*#REF!*(E7*F7+G7), IF(#REF!="XLPE AL - 38 kV",D7*#REF!*(E7*F7+G7), IF(#REF!="XLPE AL - 46 kV",D7*#REF!*(E7*F7+G7), IF(#REF!="Reserva MT 1 - SUB",D7*#REF!*(E7*F7+G7), IF(#REF!="Reserva MT 2 - SUB",D7*#REF!*(E7*F7+G7),IF(#REF!="THW AL 600 V",D7*#REF!*(E7*F7+G7), IF(#REF!="THWN AL 600 V",D7*#REF!*(E7*F7+G7),IF(#REF!="THWN-2 AL 600 V",D7*#REF!*(E7*F7+G7),IF(#REF!="THWN-2 Cu 600 V",D7*#REF!*(E7*F7+G7), IF(#REF!="Reserva BT 2 - SUB",D7*#REF!*(E7*F7+G7), IF(#REF!="Reserva BT 3 - SUB",D7*#REF!*(E7*F7+G7), IF(#REF!="Reserva BT 4 - SUB",D7*#REF!*(E7*F7+G7), IF(#REF!="Reserva BT 5 - SUB",D7*#REF!*(E7*F7+G7),”Error”)))))))))))))))))</f>
        <v>#REF!</v>
      </c>
      <c r="J7" s="18" t="e">
        <f>IF(#REF!="Aérea",'Costos iniciales'!H7,IF(#REF!="Subterránea",'Costos iniciales'!I7,"Error"))</f>
        <v>#REF!</v>
      </c>
    </row>
    <row r="8" spans="2:12" x14ac:dyDescent="0.25">
      <c r="B8" s="1">
        <v>1</v>
      </c>
      <c r="C8" s="20">
        <v>336</v>
      </c>
      <c r="D8" s="16" t="e">
        <f>IF(B8=1,#REF!,IF(B8=2,#REF!,IF(B8=3,#REF!,IF(B8=4,#REF!,IF(B8=5,#REF!,IF(B8=6,#REF!,IF(B8=7,#REF!,IF(B8=8,#REF!, IF(B8=9,#REF!,IF(B8=10,#REF!,IF(B8=11,#REF!,”Error”)))))))))))</f>
        <v>#REF!</v>
      </c>
      <c r="E8" s="16" t="e">
        <f>IF(#REF!="Trifásico",3,IF(#REF!="Bifásico",2,IF(#REF!="Monofásico",1)))</f>
        <v>#REF!</v>
      </c>
      <c r="F8" s="16" t="e">
        <f>#REF!</f>
        <v>#REF!</v>
      </c>
      <c r="G8" s="16" t="e">
        <f>IF(#REF!="Si",1,IF(#REF!="No",0))</f>
        <v>#REF!</v>
      </c>
      <c r="H8" s="28" t="e">
        <f>IF(#REF!="Aérea",IF(#REF!="ACSR",D8*#REF!*(E8*F8+G8),IF(#REF!="AAAC",D8*#REF!*(E8*F8+G8),IF(#REF!="AAC semiaislado XLPE 15kV",D8*#REF!*(E8*F8+G8),IF(#REF!="ACSR semiaislado XLPE 15kV",D8*#REF!*(E8*F8+G8), IF(#REF!="AAAC semiaislado XLPE 35kV",D8*#REF!*(E8*F8+G8), IF(#REF!="ACSR semiaislado XLPE 35kV",D8*#REF!*(E8*F8+G8), IF(#REF!="AAAC semiaislado XLPE 35kV",D8*#REF!*(E8*F8+G8), IF(#REF!="AAAC semiaislado XLPE 44kV",D8*#REF!*(E8*F8+G8),IF(#REF!="Trenzada AL",D8*#REF!*(E8*F8+G8), IF(#REF!="Trenzada Cu",D8*#REF!*(E8*F8+G8),IF(#REF!="Cable autosoportado neutro AAAC - XLPE",D8*#REF!*(E8*F8+G8), IF(#REF!="Acometida concéntrica XLPE - 600 V",D8*#REF!*(E8*F8+G8), IF(#REF!="Cable autosoportado neutro ACSR - XLPE",D8*#REF!*(E8*F8+G8), IF(#REF!="Reserva BT 4 - AEO",D8*#REF!*(E8*F8+G8), IF(#REF!="Reserva BT 5 - AEO",D8*#REF!*(E8*F8+G8),”Error”))))))))))))))))</f>
        <v>#REF!</v>
      </c>
      <c r="I8" s="6" t="e">
        <f>IF(#REF!="Subterránea",IF(#REF!="XLPE Cu - 15 kV",D8*#REF!*(E8*F8+G8),IF(#REF!="XLPE Cu - 38 kV",D8*#REF!*(E8*F8+G8),IF(#REF!="XLPE Cu - 46 kV",D8*#REF!*(E8*F8+G8),IF(#REF!="XLPE AL - 15 kV",D8*#REF!*(E8*F8+G8), IF(#REF!="XLPE AL - 38 kV",D8*#REF!*(E8*F8+G8), IF(#REF!="XLPE AL - 46 kV",D8*#REF!*(E8*F8+G8), IF(#REF!="Reserva MT 1 - SUB",D8*#REF!*(E8*F8+G8), IF(#REF!="Reserva MT 2 - SUB",D8*#REF!*(E8*F8+G8),IF(#REF!="THW AL 600 V",D8*#REF!*(E8*F8+G8), IF(#REF!="THWN AL 600 V",D8*#REF!*(E8*F8+G8),IF(#REF!="THWN-2 AL 600 V",D8*#REF!*(E8*F8+G8),IF(#REF!="THWN-2 Cu 600 V",D8*#REF!*(E8*F8+G8), IF(#REF!="Reserva BT 2 - SUB",D8*#REF!*(E8*F8+G8), IF(#REF!="Reserva BT 3 - SUB",D8*#REF!*(E8*F8+G8), IF(#REF!="Reserva BT 4 - SUB",D8*#REF!*(E8*F8+G8), IF(#REF!="Reserva BT 5 - SUB",D8*#REF!*(E8*F8+G8),”Error”)))))))))))))))))</f>
        <v>#REF!</v>
      </c>
      <c r="J8" s="18" t="e">
        <f>IF(#REF!="Aérea",'Costos iniciales'!H8,IF(#REF!="Subterránea",'Costos iniciales'!I8,"Error"))</f>
        <v>#REF!</v>
      </c>
    </row>
    <row r="9" spans="2:12" x14ac:dyDescent="0.25">
      <c r="B9" s="1">
        <v>1</v>
      </c>
      <c r="C9" s="20">
        <v>266</v>
      </c>
      <c r="D9" s="16" t="e">
        <f>IF(B9=1,#REF!,IF(B9=2,#REF!,IF(B9=3,#REF!,IF(B9=4,#REF!,IF(B9=5,#REF!,IF(B9=6,#REF!,IF(B9=7,#REF!,IF(B9=8,#REF!, IF(B9=9,#REF!,IF(B9=10,#REF!,IF(B9=11,#REF!,”Error”)))))))))))</f>
        <v>#REF!</v>
      </c>
      <c r="E9" s="16" t="e">
        <f>IF(#REF!="Trifásico",3,IF(#REF!="Bifásico",2,IF(#REF!="Monofásico",1)))</f>
        <v>#REF!</v>
      </c>
      <c r="F9" s="16" t="e">
        <f>#REF!</f>
        <v>#REF!</v>
      </c>
      <c r="G9" s="16" t="e">
        <f>IF(#REF!="Si",1,IF(#REF!="No",0))</f>
        <v>#REF!</v>
      </c>
      <c r="H9" s="28" t="e">
        <f>IF(#REF!="Aérea",IF(#REF!="ACSR",D9*#REF!*(E9*F9+G9),IF(#REF!="AAAC",D9*#REF!*(E9*F9+G9),IF(#REF!="AAC semiaislado XLPE 15kV",D9*#REF!*(E9*F9+G9),IF(#REF!="ACSR semiaislado XLPE 15kV",D9*#REF!*(E9*F9+G9), IF(#REF!="AAAC semiaislado XLPE 35kV",D9*#REF!*(E9*F9+G9), IF(#REF!="ACSR semiaislado XLPE 35kV",D9*#REF!*(E9*F9+G9), IF(#REF!="AAAC semiaislado XLPE 35kV",D9*#REF!*(E9*F9+G9), IF(#REF!="AAAC semiaislado XLPE 44kV",D9*#REF!*(E9*F9+G9),IF(#REF!="Trenzada AL",D9*#REF!*(E9*F9+G9), IF(#REF!="Trenzada Cu",D9*#REF!*(E9*F9+G9),IF(#REF!="Cable autosoportado neutro AAAC - XLPE",D9*#REF!*(E9*F9+G9), IF(#REF!="Acometida concéntrica XLPE - 600 V",D9*#REF!*(E9*F9+G9), IF(#REF!="Cable autosoportado neutro ACSR - XLPE",D9*#REF!*(E9*F9+G9), IF(#REF!="Reserva BT 4 - AEO",D9*#REF!*(E9*F9+G9), IF(#REF!="Reserva BT 5 - AEO",D9*#REF!*(E9*F9+G9),”Error”))))))))))))))))</f>
        <v>#REF!</v>
      </c>
      <c r="I9" s="6" t="e">
        <f>IF(#REF!="Subterránea",IF(#REF!="XLPE Cu - 15 kV",D9*#REF!*(E9*F9+G9),IF(#REF!="XLPE Cu - 38 kV",D9*#REF!*(E9*F9+G9),IF(#REF!="XLPE Cu - 46 kV",D9*#REF!*(E9*F9+G9),IF(#REF!="XLPE AL - 15 kV",D9*#REF!*(E9*F9+G9), IF(#REF!="XLPE AL - 38 kV",D9*#REF!*(E9*F9+G9), IF(#REF!="XLPE AL - 46 kV",D9*#REF!*(E9*F9+G9), IF(#REF!="Reserva MT 1 - SUB",D9*#REF!*(E9*F9+G9), IF(#REF!="Reserva MT 2 - SUB",D9*#REF!*(E9*F9+G9),IF(#REF!="THW AL 600 V",D9*#REF!*(E9*F9+G9), IF(#REF!="THWN AL 600 V",D9*#REF!*(E9*F9+G9),IF(#REF!="THWN-2 AL 600 V",D9*#REF!*(E9*F9+G9),IF(#REF!="THWN-2 Cu 600 V",D9*#REF!*(E9*F9+G9), IF(#REF!="Reserva BT 2 - SUB",D9*#REF!*(E9*F9+G9), IF(#REF!="Reserva BT 3 - SUB",D9*#REF!*(E9*F9+G9), IF(#REF!="Reserva BT 4 - SUB",D9*#REF!*(E9*F9+G9), IF(#REF!="Reserva BT 5 - SUB",D9*#REF!*(E9*F9+G9),”Error”)))))))))))))))))</f>
        <v>#REF!</v>
      </c>
      <c r="J9" s="18" t="e">
        <f>IF(#REF!="Aérea",'Costos iniciales'!H9,IF(#REF!="Subterránea",'Costos iniciales'!I9,"Error"))</f>
        <v>#REF!</v>
      </c>
    </row>
    <row r="10" spans="2:12" x14ac:dyDescent="0.25">
      <c r="B10" s="1">
        <v>1</v>
      </c>
      <c r="C10" s="21">
        <v>250</v>
      </c>
      <c r="D10" s="16" t="e">
        <f>IF(B10=1,#REF!,IF(B10=2,#REF!,IF(B10=3,#REF!,IF(B10=4,#REF!,IF(B10=5,#REF!,IF(B10=6,#REF!,IF(B10=7,#REF!,IF(B10=8,#REF!, IF(B10=9,#REF!,IF(B10=10,#REF!,IF(B10=11,#REF!,”Error”)))))))))))</f>
        <v>#REF!</v>
      </c>
      <c r="E10" s="16" t="e">
        <f>IF(#REF!="Trifásico",3,IF(#REF!="Bifásico",2,IF(#REF!="Monofásico",1)))</f>
        <v>#REF!</v>
      </c>
      <c r="F10" s="16" t="e">
        <f>#REF!</f>
        <v>#REF!</v>
      </c>
      <c r="G10" s="16" t="e">
        <f>IF(#REF!="Si",1,IF(#REF!="No",0))</f>
        <v>#REF!</v>
      </c>
      <c r="H10" s="28" t="e">
        <f>IF(#REF!="Aérea",IF(#REF!="ACSR",D10*#REF!*(E10*F10+G10),IF(#REF!="AAAC",D10*#REF!*(E10*F10+G10),IF(#REF!="AAC semiaislado XLPE 15kV",D10*#REF!*(E10*F10+G10),IF(#REF!="ACSR semiaislado XLPE 15kV",D10*#REF!*(E10*F10+G10), IF(#REF!="AAAC semiaislado XLPE 35kV",D10*#REF!*(E10*F10+G10), IF(#REF!="ACSR semiaislado XLPE 35kV",D10*#REF!*(E10*F10+G10), IF(#REF!="AAAC semiaislado XLPE 35kV",D10*#REF!*(E10*F10+G10), IF(#REF!="AAAC semiaislado XLPE 44kV",D10*#REF!*(E10*F10+G10),IF(#REF!="Trenzada AL",D10*#REF!*(E10*F10+G10), IF(#REF!="Trenzada Cu",D10*#REF!*(E10*F10+G10),IF(#REF!="Cable autosoportado neutro AAAC - XLPE",D10*#REF!*(E10*F10+G10), IF(#REF!="Acometida concéntrica XLPE - 600 V",D10*#REF!*(E10*F10+G10), IF(#REF!="Cable autosoportado neutro ACSR - XLPE",D10*#REF!*(E10*F10+G10), IF(#REF!="Reserva BT 4 - AEO",D10*#REF!*(E10*F10+G10), IF(#REF!="Reserva BT 5 - AEO",D10*#REF!*(E10*F10+G10),”Error”))))))))))))))))</f>
        <v>#REF!</v>
      </c>
      <c r="I10" s="6" t="e">
        <f>IF(#REF!="Subterránea",IF(#REF!="XLPE Cu - 15 kV",D10*#REF!*(E10*F10+G10),IF(#REF!="XLPE Cu - 38 kV",D10*#REF!*(E10*F10+G10),IF(#REF!="XLPE Cu - 46 kV",D10*#REF!*(E10*F10+G10),IF(#REF!="XLPE AL - 15 kV",D10*#REF!*(E10*F10+G10), IF(#REF!="XLPE AL - 38 kV",D10*#REF!*(E10*F10+G10), IF(#REF!="XLPE AL - 46 kV",D10*#REF!*(E10*F10+G10), IF(#REF!="Reserva MT 1 - SUB",D10*#REF!*(E10*F10+G10), IF(#REF!="Reserva MT 2 - SUB",D10*#REF!*(E10*F10+G10),IF(#REF!="THW AL 600 V",D10*#REF!*(E10*F10+G10), IF(#REF!="THWN AL 600 V",D10*#REF!*(E10*F10+G10),IF(#REF!="THWN-2 AL 600 V",D10*#REF!*(E10*F10+G10),IF(#REF!="THWN-2 Cu 600 V",D10*#REF!*(E10*F10+G10), IF(#REF!="Reserva BT 2 - SUB",D10*#REF!*(E10*F10+G10), IF(#REF!="Reserva BT 3 - SUB",D10*#REF!*(E10*F10+G10), IF(#REF!="Reserva BT 4 - SUB",D10*#REF!*(E10*F10+G10), IF(#REF!="Reserva BT 5 - SUB",D10*#REF!*(E10*F10+G10),”Error”)))))))))))))))))</f>
        <v>#REF!</v>
      </c>
      <c r="J10" s="18" t="e">
        <f>IF(#REF!="Aérea",'Costos iniciales'!H10,IF(#REF!="Subterránea",'Costos iniciales'!I10,"Error"))</f>
        <v>#REF!</v>
      </c>
    </row>
    <row r="11" spans="2:12" x14ac:dyDescent="0.25">
      <c r="B11" s="1">
        <v>1</v>
      </c>
      <c r="C11" s="22" t="s">
        <v>23</v>
      </c>
      <c r="D11" s="16" t="e">
        <f>IF(B11=1,#REF!,IF(B11=2,#REF!,IF(B11=3,#REF!,IF(B11=4,#REF!,IF(B11=5,#REF!,IF(B11=6,#REF!,IF(B11=7,#REF!,IF(B11=8,#REF!, IF(B11=9,#REF!,IF(B11=10,#REF!,IF(B11=11,#REF!,”Error”)))))))))))</f>
        <v>#REF!</v>
      </c>
      <c r="E11" s="16" t="e">
        <f>IF(#REF!="Trifásico",3,IF(#REF!="Bifásico",2,IF(#REF!="Monofásico",1)))</f>
        <v>#REF!</v>
      </c>
      <c r="F11" s="16" t="e">
        <f>#REF!</f>
        <v>#REF!</v>
      </c>
      <c r="G11" s="16" t="e">
        <f>IF(#REF!="Si",1,IF(#REF!="No",0))</f>
        <v>#REF!</v>
      </c>
      <c r="H11" s="28" t="e">
        <f>IF(#REF!="Aérea",IF(#REF!="ACSR",D11*#REF!*(E11*F11+G11),IF(#REF!="AAAC",D11*#REF!*(E11*F11+G11),IF(#REF!="AAC semiaislado XLPE 15kV",D11*#REF!*(E11*F11+G11),IF(#REF!="ACSR semiaislado XLPE 15kV",D11*#REF!*(E11*F11+G11), IF(#REF!="AAAC semiaislado XLPE 35kV",D11*#REF!*(E11*F11+G11), IF(#REF!="ACSR semiaislado XLPE 35kV",D11*#REF!*(E11*F11+G11), IF(#REF!="AAAC semiaislado XLPE 35kV",D11*#REF!*(E11*F11+G11), IF(#REF!="AAAC semiaislado XLPE 44kV",D11*#REF!*(E11*F11+G11),IF(#REF!="Trenzada AL",D11*#REF!*(E11*F11+G11), IF(#REF!="Trenzada Cu",D11*#REF!*(E11*F11+G11),IF(#REF!="Cable autosoportado neutro AAAC - XLPE",D11*#REF!*(E11*F11+G11), IF(#REF!="Acometida concéntrica XLPE - 600 V",D11*#REF!*(E11*F11+G11), IF(#REF!="Cable autosoportado neutro ACSR - XLPE",D11*#REF!*(E11*F11+G11), IF(#REF!="Reserva BT 4 - AEO",D11*#REF!*(E11*F11+G11), IF(#REF!="Reserva BT 5 - AEO",D11*#REF!*(E11*F11+G11),”Error”))))))))))))))))</f>
        <v>#REF!</v>
      </c>
      <c r="I11" s="6" t="e">
        <f>IF(#REF!="Subterránea",IF(#REF!="XLPE Cu - 15 kV",D11*#REF!*(E11*F11+G11),IF(#REF!="XLPE Cu - 38 kV",D11*#REF!*(E11*F11+G11),IF(#REF!="XLPE Cu - 46 kV",D11*#REF!*(E11*F11+G11),IF(#REF!="XLPE AL - 15 kV",D11*#REF!*(E11*F11+G11), IF(#REF!="XLPE AL - 38 kV",D11*#REF!*(E11*F11+G11), IF(#REF!="XLPE AL - 46 kV",D11*#REF!*(E11*F11+G11), IF(#REF!="Reserva MT 1 - SUB",D11*#REF!*(E11*F11+G11), IF(#REF!="Reserva MT 2 - SUB",D11*#REF!*(E11*F11+G11),IF(#REF!="THW AL 600 V",D11*#REF!*(E11*F11+G11), IF(#REF!="THWN AL 600 V",D11*#REF!*(E11*F11+G11),IF(#REF!="THWN-2 AL 600 V",D11*#REF!*(E11*F11+G11),IF(#REF!="THWN-2 Cu 600 V",D11*#REF!*(E11*F11+G11), IF(#REF!="Reserva BT 2 - SUB",D11*#REF!*(E11*F11+G11), IF(#REF!="Reserva BT 3 - SUB",D11*#REF!*(E11*F11+G11), IF(#REF!="Reserva BT 4 - SUB",D11*#REF!*(E11*F11+G11), IF(#REF!="Reserva BT 5 - SUB",D11*#REF!*(E11*F11+G11),”Error”)))))))))))))))))</f>
        <v>#REF!</v>
      </c>
      <c r="J11" s="18" t="e">
        <f>IF(#REF!="Aérea",'Costos iniciales'!H11,IF(#REF!="Subterránea",'Costos iniciales'!I11,"Error"))</f>
        <v>#REF!</v>
      </c>
    </row>
    <row r="12" spans="2:12" x14ac:dyDescent="0.25">
      <c r="B12" s="1">
        <v>1</v>
      </c>
      <c r="C12" s="20" t="s">
        <v>22</v>
      </c>
      <c r="D12" s="16" t="e">
        <f>IF(B12=1,#REF!,IF(B12=2,#REF!,IF(B12=3,#REF!,IF(B12=4,#REF!,IF(B12=5,#REF!,IF(B12=6,#REF!,IF(B12=7,#REF!,IF(B12=8,#REF!, IF(B12=9,#REF!,IF(B12=10,#REF!,IF(B12=11,#REF!,”Error”)))))))))))</f>
        <v>#REF!</v>
      </c>
      <c r="E12" s="16" t="e">
        <f>IF(#REF!="Trifásico",3,IF(#REF!="Bifásico",2,IF(#REF!="Monofásico",1)))</f>
        <v>#REF!</v>
      </c>
      <c r="F12" s="16" t="e">
        <f>#REF!</f>
        <v>#REF!</v>
      </c>
      <c r="G12" s="16" t="e">
        <f>IF(#REF!="Si",1,IF(#REF!="No",0))</f>
        <v>#REF!</v>
      </c>
      <c r="H12" s="28" t="e">
        <f>IF(#REF!="Aérea",IF(#REF!="ACSR",D12*#REF!*(E12*F12+G12),IF(#REF!="AAAC",D12*#REF!*(E12*F12+G12),IF(#REF!="AAC semiaislado XLPE 15kV",D12*#REF!*(E12*F12+G12),IF(#REF!="ACSR semiaislado XLPE 15kV",D12*#REF!*(E12*F12+G12), IF(#REF!="AAAC semiaislado XLPE 35kV",D12*#REF!*(E12*F12+G12), IF(#REF!="ACSR semiaislado XLPE 35kV",D12*#REF!*(E12*F12+G12), IF(#REF!="AAAC semiaislado XLPE 35kV",D12*#REF!*(E12*F12+G12), IF(#REF!="AAAC semiaislado XLPE 44kV",D12*#REF!*(E12*F12+G12),IF(#REF!="Trenzada AL",D12*#REF!*(E12*F12+G12), IF(#REF!="Trenzada Cu",D12*#REF!*(E12*F12+G12),IF(#REF!="Cable autosoportado neutro AAAC - XLPE",D12*#REF!*(E12*F12+G12), IF(#REF!="Acometida concéntrica XLPE - 600 V",D12*#REF!*(E12*F12+G12), IF(#REF!="Cable autosoportado neutro ACSR - XLPE",D12*#REF!*(E12*F12+G12), IF(#REF!="Reserva BT 4 - AEO",D12*#REF!*(E12*F12+G12), IF(#REF!="Reserva BT 5 - AEO",D12*#REF!*(E12*F12+G12),”Error”))))))))))))))))</f>
        <v>#REF!</v>
      </c>
      <c r="I12" s="6" t="e">
        <f>IF(#REF!="Subterránea",IF(#REF!="XLPE Cu - 15 kV",D12*#REF!*(E12*F12+G12),IF(#REF!="XLPE Cu - 38 kV",D12*#REF!*(E12*F12+G12),IF(#REF!="XLPE Cu - 46 kV",D12*#REF!*(E12*F12+G12),IF(#REF!="XLPE AL - 15 kV",D12*#REF!*(E12*F12+G12), IF(#REF!="XLPE AL - 38 kV",D12*#REF!*(E12*F12+G12), IF(#REF!="XLPE AL - 46 kV",D12*#REF!*(E12*F12+G12), IF(#REF!="Reserva MT 1 - SUB",D12*#REF!*(E12*F12+G12), IF(#REF!="Reserva MT 2 - SUB",D12*#REF!*(E12*F12+G12),IF(#REF!="THW AL 600 V",D12*#REF!*(E12*F12+G12), IF(#REF!="THWN AL 600 V",D12*#REF!*(E12*F12+G12),IF(#REF!="THWN-2 AL 600 V",D12*#REF!*(E12*F12+G12),IF(#REF!="THWN-2 Cu 600 V",D12*#REF!*(E12*F12+G12), IF(#REF!="Reserva BT 2 - SUB",D12*#REF!*(E12*F12+G12), IF(#REF!="Reserva BT 3 - SUB",D12*#REF!*(E12*F12+G12), IF(#REF!="Reserva BT 4 - SUB",D12*#REF!*(E12*F12+G12), IF(#REF!="Reserva BT 5 - SUB",D12*#REF!*(E12*F12+G12),”Error”)))))))))))))))))</f>
        <v>#REF!</v>
      </c>
      <c r="J12" s="18" t="e">
        <f>IF(#REF!="Aérea",'Costos iniciales'!H12,IF(#REF!="Subterránea",'Costos iniciales'!I12,"Error"))</f>
        <v>#REF!</v>
      </c>
    </row>
    <row r="13" spans="2:12" x14ac:dyDescent="0.25">
      <c r="B13" s="1">
        <v>1</v>
      </c>
      <c r="C13" s="20" t="s">
        <v>21</v>
      </c>
      <c r="D13" s="16" t="e">
        <f>IF(B13=1,#REF!,IF(B13=2,#REF!,IF(B13=3,#REF!,IF(B13=4,#REF!,IF(B13=5,#REF!,IF(B13=6,#REF!,IF(B13=7,#REF!,IF(B13=8,#REF!, IF(B13=9,#REF!,IF(B13=10,#REF!,IF(B13=11,#REF!,”Error”)))))))))))</f>
        <v>#REF!</v>
      </c>
      <c r="E13" s="16" t="e">
        <f>IF(#REF!="Trifásico",3,IF(#REF!="Bifásico",2,IF(#REF!="Monofásico",1)))</f>
        <v>#REF!</v>
      </c>
      <c r="F13" s="16" t="e">
        <f>#REF!</f>
        <v>#REF!</v>
      </c>
      <c r="G13" s="16" t="e">
        <f>IF(#REF!="Si",1,IF(#REF!="No",0))</f>
        <v>#REF!</v>
      </c>
      <c r="H13" s="28" t="e">
        <f>IF(#REF!="Aérea",IF(#REF!="ACSR",D13*#REF!*(E13*F13+G13),IF(#REF!="AAAC",D13*#REF!*(E13*F13+G13),IF(#REF!="AAC semiaislado XLPE 15kV",D13*#REF!*(E13*F13+G13),IF(#REF!="ACSR semiaislado XLPE 15kV",D13*#REF!*(E13*F13+G13), IF(#REF!="AAAC semiaislado XLPE 35kV",D13*#REF!*(E13*F13+G13), IF(#REF!="ACSR semiaislado XLPE 35kV",D13*#REF!*(E13*F13+G13), IF(#REF!="AAAC semiaislado XLPE 35kV",D13*#REF!*(E13*F13+G13), IF(#REF!="AAAC semiaislado XLPE 44kV",D13*#REF!*(E13*F13+G13),IF(#REF!="Trenzada AL",D13*#REF!*(E13*F13+G13), IF(#REF!="Trenzada Cu",D13*#REF!*(E13*F13+G13),IF(#REF!="Cable autosoportado neutro AAAC - XLPE",D13*#REF!*(E13*F13+G13), IF(#REF!="Acometida concéntrica XLPE - 600 V",D13*#REF!*(E13*F13+G13), IF(#REF!="Cable autosoportado neutro ACSR - XLPE",D13*#REF!*(E13*F13+G13), IF(#REF!="Reserva BT 4 - AEO",D13*#REF!*(E13*F13+G13), IF(#REF!="Reserva BT 5 - AEO",D13*#REF!*(E13*F13+G13),”Error”))))))))))))))))</f>
        <v>#REF!</v>
      </c>
      <c r="I13" s="6" t="e">
        <f>IF(#REF!="Subterránea",IF(#REF!="XLPE Cu - 15 kV",D13*#REF!*(E13*F13+G13),IF(#REF!="XLPE Cu - 38 kV",D13*#REF!*(E13*F13+G13),IF(#REF!="XLPE Cu - 46 kV",D13*#REF!*(E13*F13+G13),IF(#REF!="XLPE AL - 15 kV",D13*#REF!*(E13*F13+G13), IF(#REF!="XLPE AL - 38 kV",D13*#REF!*(E13*F13+G13), IF(#REF!="XLPE AL - 46 kV",D13*#REF!*(E13*F13+G13), IF(#REF!="Reserva MT 1 - SUB",D13*#REF!*(E13*F13+G13), IF(#REF!="Reserva MT 2 - SUB",D13*#REF!*(E13*F13+G13),IF(#REF!="THW AL 600 V",D13*#REF!*(E13*F13+G13), IF(#REF!="THWN AL 600 V",D13*#REF!*(E13*F13+G13),IF(#REF!="THWN-2 AL 600 V",D13*#REF!*(E13*F13+G13),IF(#REF!="THWN-2 Cu 600 V",D13*#REF!*(E13*F13+G13), IF(#REF!="Reserva BT 2 - SUB",D13*#REF!*(E13*F13+G13), IF(#REF!="Reserva BT 3 - SUB",D13*#REF!*(E13*F13+G13), IF(#REF!="Reserva BT 4 - SUB",D13*#REF!*(E13*F13+G13), IF(#REF!="Reserva BT 5 - SUB",D13*#REF!*(E13*F13+G13),”Error”)))))))))))))))))</f>
        <v>#REF!</v>
      </c>
      <c r="J13" s="18" t="e">
        <f>IF(#REF!="Aérea",'Costos iniciales'!H13,IF(#REF!="Subterránea",'Costos iniciales'!I13,"Error"))</f>
        <v>#REF!</v>
      </c>
    </row>
    <row r="14" spans="2:12" x14ac:dyDescent="0.25">
      <c r="B14" s="1">
        <v>1</v>
      </c>
      <c r="C14" s="20" t="s">
        <v>20</v>
      </c>
      <c r="D14" s="16" t="e">
        <f>IF(B14=1,#REF!,IF(B14=2,#REF!,IF(B14=3,#REF!,IF(B14=4,#REF!,IF(B14=5,#REF!,IF(B14=6,#REF!,IF(B14=7,#REF!,IF(B14=8,#REF!, IF(B14=9,#REF!,IF(B14=10,#REF!,IF(B14=11,#REF!,”Error”)))))))))))</f>
        <v>#REF!</v>
      </c>
      <c r="E14" s="16" t="e">
        <f>IF(#REF!="Trifásico",3,IF(#REF!="Bifásico",2,IF(#REF!="Monofásico",1)))</f>
        <v>#REF!</v>
      </c>
      <c r="F14" s="16" t="e">
        <f>#REF!</f>
        <v>#REF!</v>
      </c>
      <c r="G14" s="16" t="e">
        <f>IF(#REF!="Si",1,IF(#REF!="No",0))</f>
        <v>#REF!</v>
      </c>
      <c r="H14" s="28" t="e">
        <f>IF(#REF!="Aérea",IF(#REF!="ACSR",D14*#REF!*(E14*F14+G14),IF(#REF!="AAAC",D14*#REF!*(E14*F14+G14),IF(#REF!="AAC semiaislado XLPE 15kV",D14*#REF!*(E14*F14+G14),IF(#REF!="ACSR semiaislado XLPE 15kV",D14*#REF!*(E14*F14+G14), IF(#REF!="AAAC semiaislado XLPE 35kV",D14*#REF!*(E14*F14+G14), IF(#REF!="ACSR semiaislado XLPE 35kV",D14*#REF!*(E14*F14+G14), IF(#REF!="AAAC semiaislado XLPE 35kV",D14*#REF!*(E14*F14+G14), IF(#REF!="AAAC semiaislado XLPE 44kV",D14*#REF!*(E14*F14+G14),IF(#REF!="Trenzada AL",D14*#REF!*(E14*F14+G14), IF(#REF!="Trenzada Cu",D14*#REF!*(E14*F14+G14),IF(#REF!="Cable autosoportado neutro AAAC - XLPE",D14*#REF!*(E14*F14+G14), IF(#REF!="Acometida concéntrica XLPE - 600 V",D14*#REF!*(E14*F14+G14), IF(#REF!="Cable autosoportado neutro ACSR - XLPE",D14*#REF!*(E14*F14+G14), IF(#REF!="Reserva BT 4 - AEO",D14*#REF!*(E14*F14+G14), IF(#REF!="Reserva BT 5 - AEO",D14*#REF!*(E14*F14+G14),”Error”))))))))))))))))</f>
        <v>#REF!</v>
      </c>
      <c r="I14" s="6" t="e">
        <f>IF(#REF!="Subterránea",IF(#REF!="XLPE Cu - 15 kV",D14*#REF!*(E14*F14+G14),IF(#REF!="XLPE Cu - 38 kV",D14*#REF!*(E14*F14+G14),IF(#REF!="XLPE Cu - 46 kV",D14*#REF!*(E14*F14+G14),IF(#REF!="XLPE AL - 15 kV",D14*#REF!*(E14*F14+G14), IF(#REF!="XLPE AL - 38 kV",D14*#REF!*(E14*F14+G14), IF(#REF!="XLPE AL - 46 kV",D14*#REF!*(E14*F14+G14), IF(#REF!="Reserva MT 1 - SUB",D14*#REF!*(E14*F14+G14), IF(#REF!="Reserva MT 2 - SUB",D14*#REF!*(E14*F14+G14),IF(#REF!="THW AL 600 V",D14*#REF!*(E14*F14+G14), IF(#REF!="THWN AL 600 V",D14*#REF!*(E14*F14+G14),IF(#REF!="THWN-2 AL 600 V",D14*#REF!*(E14*F14+G14),IF(#REF!="THWN-2 Cu 600 V",D14*#REF!*(E14*F14+G14), IF(#REF!="Reserva BT 2 - SUB",D14*#REF!*(E14*F14+G14), IF(#REF!="Reserva BT 3 - SUB",D14*#REF!*(E14*F14+G14), IF(#REF!="Reserva BT 4 - SUB",D14*#REF!*(E14*F14+G14), IF(#REF!="Reserva BT 5 - SUB",D14*#REF!*(E14*F14+G14),”Error”)))))))))))))))))</f>
        <v>#REF!</v>
      </c>
      <c r="J14" s="18" t="e">
        <f>IF(#REF!="Aérea",'Costos iniciales'!H14,IF(#REF!="Subterránea",'Costos iniciales'!I14,"Error"))</f>
        <v>#REF!</v>
      </c>
    </row>
    <row r="15" spans="2:12" x14ac:dyDescent="0.25">
      <c r="B15" s="1">
        <v>1</v>
      </c>
      <c r="C15" s="20">
        <v>1</v>
      </c>
      <c r="D15" s="16" t="e">
        <f>IF(B15=1,#REF!,IF(B15=2,#REF!,IF(B15=3,#REF!,IF(B15=4,#REF!,IF(B15=5,#REF!,IF(B15=6,#REF!,IF(B15=7,#REF!,IF(B15=8,#REF!, IF(B15=9,#REF!,IF(B15=10,#REF!,IF(B15=11,#REF!,”Error”)))))))))))</f>
        <v>#REF!</v>
      </c>
      <c r="E15" s="16" t="e">
        <f>IF(#REF!="Trifásico",3,IF(#REF!="Bifásico",2,IF(#REF!="Monofásico",1)))</f>
        <v>#REF!</v>
      </c>
      <c r="F15" s="16" t="e">
        <f>#REF!</f>
        <v>#REF!</v>
      </c>
      <c r="G15" s="16" t="e">
        <f>IF(#REF!="Si",1,IF(#REF!="No",0))</f>
        <v>#REF!</v>
      </c>
      <c r="H15" s="28" t="e">
        <f>IF(#REF!="Aérea",IF(#REF!="ACSR",D15*#REF!*(E15*F15+G15),IF(#REF!="AAAC",D15*#REF!*(E15*F15+G15),IF(#REF!="AAC semiaislado XLPE 15kV",D15*#REF!*(E15*F15+G15),IF(#REF!="ACSR semiaislado XLPE 15kV",D15*#REF!*(E15*F15+G15), IF(#REF!="AAAC semiaislado XLPE 35kV",D15*#REF!*(E15*F15+G15), IF(#REF!="ACSR semiaislado XLPE 35kV",D15*#REF!*(E15*F15+G15), IF(#REF!="AAAC semiaislado XLPE 35kV",D15*#REF!*(E15*F15+G15), IF(#REF!="AAAC semiaislado XLPE 44kV",D15*#REF!*(E15*F15+G15),IF(#REF!="Trenzada AL",D15*#REF!*(E15*F15+G15), IF(#REF!="Trenzada Cu",D15*#REF!*(E15*F15+G15),IF(#REF!="Cable autosoportado neutro AAAC - XLPE",D15*#REF!*(E15*F15+G15), IF(#REF!="Acometida concéntrica XLPE - 600 V",D15*#REF!*(E15*F15+G15), IF(#REF!="Cable autosoportado neutro ACSR - XLPE",D15*#REF!*(E15*F15+G15), IF(#REF!="Reserva BT 4 - AEO",D15*#REF!*(E15*F15+G15), IF(#REF!="Reserva BT 5 - AEO",D15*#REF!*(E15*F15+G15),”Error”))))))))))))))))</f>
        <v>#REF!</v>
      </c>
      <c r="I15" s="6" t="e">
        <f>IF(#REF!="Subterránea",IF(#REF!="XLPE Cu - 15 kV",D15*#REF!*(E15*F15+G15),IF(#REF!="XLPE Cu - 38 kV",D15*#REF!*(E15*F15+G15),IF(#REF!="XLPE Cu - 46 kV",D15*#REF!*(E15*F15+G15),IF(#REF!="XLPE AL - 15 kV",D15*#REF!*(E15*F15+G15), IF(#REF!="XLPE AL - 38 kV",D15*#REF!*(E15*F15+G15), IF(#REF!="XLPE AL - 46 kV",D15*#REF!*(E15*F15+G15), IF(#REF!="Reserva MT 1 - SUB",D15*#REF!*(E15*F15+G15), IF(#REF!="Reserva MT 2 - SUB",D15*#REF!*(E15*F15+G15),IF(#REF!="THW AL 600 V",D15*#REF!*(E15*F15+G15), IF(#REF!="THWN AL 600 V",D15*#REF!*(E15*F15+G15),IF(#REF!="THWN-2 AL 600 V",D15*#REF!*(E15*F15+G15),IF(#REF!="THWN-2 Cu 600 V",D15*#REF!*(E15*F15+G15), IF(#REF!="Reserva BT 2 - SUB",D15*#REF!*(E15*F15+G15), IF(#REF!="Reserva BT 3 - SUB",D15*#REF!*(E15*F15+G15), IF(#REF!="Reserva BT 4 - SUB",D15*#REF!*(E15*F15+G15), IF(#REF!="Reserva BT 5 - SUB",D15*#REF!*(E15*F15+G15),”Error”)))))))))))))))))</f>
        <v>#REF!</v>
      </c>
      <c r="J15" s="18" t="e">
        <f>IF(#REF!="Aérea",'Costos iniciales'!H15,IF(#REF!="Subterránea",'Costos iniciales'!I15,"Error"))</f>
        <v>#REF!</v>
      </c>
    </row>
    <row r="16" spans="2:12" x14ac:dyDescent="0.25">
      <c r="B16" s="1">
        <v>1</v>
      </c>
      <c r="C16" s="20">
        <v>2</v>
      </c>
      <c r="D16" s="16" t="e">
        <f>IF(B16=1,#REF!,IF(B16=2,#REF!,IF(B16=3,#REF!,IF(B16=4,#REF!,IF(B16=5,#REF!,IF(B16=6,#REF!,IF(B16=7,#REF!,IF(B16=8,#REF!, IF(B16=9,#REF!,IF(B16=10,#REF!,IF(B16=11,#REF!,”Error”)))))))))))</f>
        <v>#REF!</v>
      </c>
      <c r="E16" s="16" t="e">
        <f>IF(#REF!="Trifásico",3,IF(#REF!="Bifásico",2,IF(#REF!="Monofásico",1)))</f>
        <v>#REF!</v>
      </c>
      <c r="F16" s="16" t="e">
        <f>#REF!</f>
        <v>#REF!</v>
      </c>
      <c r="G16" s="16" t="e">
        <f>IF(#REF!="Si",1,IF(#REF!="No",0))</f>
        <v>#REF!</v>
      </c>
      <c r="H16" s="28" t="e">
        <f>IF(#REF!="Aérea",IF(#REF!="ACSR",D16*#REF!*(E16*F16+G16),IF(#REF!="AAAC",D16*#REF!*(E16*F16+G16),IF(#REF!="AAC semiaislado XLPE 15kV",D16*#REF!*(E16*F16+G16),IF(#REF!="ACSR semiaislado XLPE 15kV",D16*#REF!*(E16*F16+G16), IF(#REF!="AAAC semiaislado XLPE 35kV",D16*#REF!*(E16*F16+G16), IF(#REF!="ACSR semiaislado XLPE 35kV",D16*#REF!*(E16*F16+G16), IF(#REF!="AAAC semiaislado XLPE 35kV",D16*#REF!*(E16*F16+G16), IF(#REF!="AAAC semiaislado XLPE 44kV",D16*#REF!*(E16*F16+G16),IF(#REF!="Trenzada AL",D16*#REF!*(E16*F16+G16), IF(#REF!="Trenzada Cu",D16*#REF!*(E16*F16+G16),IF(#REF!="Cable autosoportado neutro AAAC - XLPE",D16*#REF!*(E16*F16+G16), IF(#REF!="Acometida concéntrica XLPE - 600 V",D16*#REF!*(E16*F16+G16), IF(#REF!="Cable autosoportado neutro ACSR - XLPE",D16*#REF!*(E16*F16+G16), IF(#REF!="Reserva BT 4 - AEO",D16*#REF!*(E16*F16+G16), IF(#REF!="Reserva BT 5 - AEO",D16*#REF!*(E16*F16+G16),”Error”))))))))))))))))</f>
        <v>#REF!</v>
      </c>
      <c r="I16" s="6" t="e">
        <f>IF(#REF!="Subterránea",IF(#REF!="XLPE Cu - 15 kV",D16*#REF!*(E16*F16+G16),IF(#REF!="XLPE Cu - 38 kV",D16*#REF!*(E16*F16+G16),IF(#REF!="XLPE Cu - 46 kV",D16*#REF!*(E16*F16+G16),IF(#REF!="XLPE AL - 15 kV",D16*#REF!*(E16*F16+G16), IF(#REF!="XLPE AL - 38 kV",D16*#REF!*(E16*F16+G16), IF(#REF!="XLPE AL - 46 kV",D16*#REF!*(E16*F16+G16), IF(#REF!="Reserva MT 1 - SUB",D16*#REF!*(E16*F16+G16), IF(#REF!="Reserva MT 2 - SUB",D16*#REF!*(E16*F16+G16),IF(#REF!="THW AL 600 V",D16*#REF!*(E16*F16+G16), IF(#REF!="THWN AL 600 V",D16*#REF!*(E16*F16+G16),IF(#REF!="THWN-2 AL 600 V",D16*#REF!*(E16*F16+G16),IF(#REF!="THWN-2 Cu 600 V",D16*#REF!*(E16*F16+G16), IF(#REF!="Reserva BT 2 - SUB",D16*#REF!*(E16*F16+G16), IF(#REF!="Reserva BT 3 - SUB",D16*#REF!*(E16*F16+G16), IF(#REF!="Reserva BT 4 - SUB",D16*#REF!*(E16*F16+G16), IF(#REF!="Reserva BT 5 - SUB",D16*#REF!*(E16*F16+G16),”Error”)))))))))))))))))</f>
        <v>#REF!</v>
      </c>
      <c r="J16" s="18" t="e">
        <f>IF(#REF!="Aérea",'Costos iniciales'!H16,IF(#REF!="Subterránea",'Costos iniciales'!I16,"Error"))</f>
        <v>#REF!</v>
      </c>
    </row>
    <row r="17" spans="2:10" x14ac:dyDescent="0.25">
      <c r="B17" s="1">
        <v>1</v>
      </c>
      <c r="C17" s="20">
        <v>4</v>
      </c>
      <c r="D17" s="16" t="e">
        <f>IF(B17=1,#REF!,IF(B17=2,#REF!,IF(B17=3,#REF!,IF(B17=4,#REF!,IF(B17=5,#REF!,IF(B17=6,#REF!,IF(B17=7,#REF!,IF(B17=8,#REF!, IF(B17=9,#REF!,IF(B17=10,#REF!,IF(B17=11,#REF!,”Error”)))))))))))</f>
        <v>#REF!</v>
      </c>
      <c r="E17" s="16" t="e">
        <f>IF(#REF!="Trifásico",3,IF(#REF!="Bifásico",2,IF(#REF!="Monofásico",1)))</f>
        <v>#REF!</v>
      </c>
      <c r="F17" s="16" t="e">
        <f>#REF!</f>
        <v>#REF!</v>
      </c>
      <c r="G17" s="16" t="e">
        <f>IF(#REF!="Si",1,IF(#REF!="No",0))</f>
        <v>#REF!</v>
      </c>
      <c r="H17" s="28" t="e">
        <f>IF(#REF!="Aérea",IF(#REF!="ACSR",D17*#REF!*(E17*F17+G17),IF(#REF!="AAAC",D17*#REF!*(E17*F17+G17),IF(#REF!="AAC semiaislado XLPE 15kV",D17*#REF!*(E17*F17+G17),IF(#REF!="ACSR semiaislado XLPE 15kV",D17*#REF!*(E17*F17+G17), IF(#REF!="AAAC semiaislado XLPE 35kV",D17*#REF!*(E17*F17+G17), IF(#REF!="ACSR semiaislado XLPE 35kV",D17*#REF!*(E17*F17+G17), IF(#REF!="AAAC semiaislado XLPE 35kV",D17*#REF!*(E17*F17+G17), IF(#REF!="AAAC semiaislado XLPE 44kV",D17*#REF!*(E17*F17+G17),IF(#REF!="Trenzada AL",D17*#REF!*(E17*F17+G17), IF(#REF!="Trenzada Cu",D17*#REF!*(E17*F17+G17),IF(#REF!="Cable autosoportado neutro AAAC - XLPE",D17*#REF!*(E17*F17+G17), IF(#REF!="Acometida concéntrica XLPE - 600 V",D17*#REF!*(E17*F17+G17), IF(#REF!="Cable autosoportado neutro ACSR - XLPE",D17*#REF!*(E17*F17+G17), IF(#REF!="Reserva BT 4 - AEO",D17*#REF!*(E17*F17+G17), IF(#REF!="Reserva BT 5 - AEO",D17*#REF!*(E17*F17+G17),”Error”))))))))))))))))</f>
        <v>#REF!</v>
      </c>
      <c r="I17" s="6" t="e">
        <f>IF(#REF!="Subterránea",IF(#REF!="XLPE Cu - 15 kV",D17*#REF!*(E17*F17+G17),IF(#REF!="XLPE Cu - 38 kV",D17*#REF!*(E17*F17+G17),IF(#REF!="XLPE Cu - 46 kV",D17*#REF!*(E17*F17+G17),IF(#REF!="XLPE AL - 15 kV",D17*#REF!*(E17*F17+G17), IF(#REF!="XLPE AL - 38 kV",D17*#REF!*(E17*F17+G17), IF(#REF!="XLPE AL - 46 kV",D17*#REF!*(E17*F17+G17), IF(#REF!="Reserva MT 1 - SUB",D17*#REF!*(E17*F17+G17), IF(#REF!="Reserva MT 2 - SUB",D17*#REF!*(E17*F17+G17),IF(#REF!="THW AL 600 V",D17*#REF!*(E17*F17+G17), IF(#REF!="THWN AL 600 V",D17*#REF!*(E17*F17+G17),IF(#REF!="THWN-2 AL 600 V",D17*#REF!*(E17*F17+G17),IF(#REF!="THWN-2 Cu 600 V",D17*#REF!*(E17*F17+G17), IF(#REF!="Reserva BT 2 - SUB",D17*#REF!*(E17*F17+G17), IF(#REF!="Reserva BT 3 - SUB",D17*#REF!*(E17*F17+G17), IF(#REF!="Reserva BT 4 - SUB",D17*#REF!*(E17*F17+G17), IF(#REF!="Reserva BT 5 - SUB",D17*#REF!*(E17*F17+G17),”Error”)))))))))))))))))</f>
        <v>#REF!</v>
      </c>
      <c r="J17" s="18" t="e">
        <f>IF(#REF!="Aérea",'Costos iniciales'!H17,IF(#REF!="Subterránea",'Costos iniciales'!I17,"Error"))</f>
        <v>#REF!</v>
      </c>
    </row>
    <row r="18" spans="2:10" x14ac:dyDescent="0.25">
      <c r="B18" s="1">
        <v>1</v>
      </c>
      <c r="C18" s="20">
        <v>6</v>
      </c>
      <c r="D18" s="16" t="e">
        <f>IF(B18=1,#REF!,IF(B18=2,#REF!,IF(B18=3,#REF!,IF(B18=4,#REF!,IF(B18=5,#REF!,IF(B18=6,#REF!,IF(B18=7,#REF!,IF(B18=8,#REF!, IF(B18=9,#REF!,IF(B18=10,#REF!,IF(B18=11,#REF!,”Error”)))))))))))</f>
        <v>#REF!</v>
      </c>
      <c r="E18" s="16" t="e">
        <f>IF(#REF!="Trifásico",3,IF(#REF!="Bifásico",2,IF(#REF!="Monofásico",1)))</f>
        <v>#REF!</v>
      </c>
      <c r="F18" s="16" t="e">
        <f>#REF!</f>
        <v>#REF!</v>
      </c>
      <c r="G18" s="16" t="e">
        <f>IF(#REF!="Si",1,IF(#REF!="No",0))</f>
        <v>#REF!</v>
      </c>
      <c r="H18" s="28" t="e">
        <f>IF(#REF!="Aérea",IF(#REF!="ACSR",D18*#REF!*(E18*F18+G18),IF(#REF!="AAAC",D18*#REF!*(E18*F18+G18),IF(#REF!="AAC semiaislado XLPE 15kV",D18*#REF!*(E18*F18+G18),IF(#REF!="ACSR semiaislado XLPE 15kV",D18*#REF!*(E18*F18+G18), IF(#REF!="AAAC semiaislado XLPE 35kV",D18*#REF!*(E18*F18+G18), IF(#REF!="ACSR semiaislado XLPE 35kV",D18*#REF!*(E18*F18+G18), IF(#REF!="AAAC semiaislado XLPE 35kV",D18*#REF!*(E18*F18+G18), IF(#REF!="AAAC semiaislado XLPE 44kV",D18*#REF!*(E18*F18+G18),IF(#REF!="Trenzada AL",D18*#REF!*(E18*F18+G18), IF(#REF!="Trenzada Cu",D18*#REF!*(E18*F18+G18),IF(#REF!="Cable autosoportado neutro AAAC - XLPE",D18*#REF!*(E18*F18+G18), IF(#REF!="Acometida concéntrica XLPE - 600 V",D18*#REF!*(E18*F18+G18), IF(#REF!="Cable autosoportado neutro ACSR - XLPE",D18*#REF!*(E18*F18+G18), IF(#REF!="Reserva BT 4 - AEO",D18*#REF!*(E18*F18+G18), IF(#REF!="Reserva BT 5 - AEO",D18*#REF!*(E18*F18+G18),”Error”))))))))))))))))</f>
        <v>#REF!</v>
      </c>
      <c r="I18" s="6" t="e">
        <f>IF(#REF!="Subterránea",IF(#REF!="XLPE Cu - 15 kV",D18*#REF!*(E18*F18+G18),IF(#REF!="XLPE Cu - 38 kV",D18*#REF!*(E18*F18+G18),IF(#REF!="XLPE Cu - 46 kV",D18*#REF!*(E18*F18+G18),IF(#REF!="XLPE AL - 15 kV",D18*#REF!*(E18*F18+G18), IF(#REF!="XLPE AL - 38 kV",D18*#REF!*(E18*F18+G18), IF(#REF!="XLPE AL - 46 kV",D18*#REF!*(E18*F18+G18), IF(#REF!="Reserva MT 1 - SUB",D18*#REF!*(E18*F18+G18), IF(#REF!="Reserva MT 2 - SUB",D18*#REF!*(E18*F18+G18),IF(#REF!="THW AL 600 V",D18*#REF!*(E18*F18+G18), IF(#REF!="THWN AL 600 V",D18*#REF!*(E18*F18+G18),IF(#REF!="THWN-2 AL 600 V",D18*#REF!*(E18*F18+G18),IF(#REF!="THWN-2 Cu 600 V",D18*#REF!*(E18*F18+G18), IF(#REF!="Reserva BT 2 - SUB",D18*#REF!*(E18*F18+G18), IF(#REF!="Reserva BT 3 - SUB",D18*#REF!*(E18*F18+G18), IF(#REF!="Reserva BT 4 - SUB",D18*#REF!*(E18*F18+G18), IF(#REF!="Reserva BT 5 - SUB",D18*#REF!*(E18*F18+G18),”Error”)))))))))))))))))</f>
        <v>#REF!</v>
      </c>
      <c r="J18" s="18" t="e">
        <f>IF(#REF!="Aérea",'Costos iniciales'!H18,IF(#REF!="Subterránea",'Costos iniciales'!I18,"Error"))</f>
        <v>#REF!</v>
      </c>
    </row>
    <row r="19" spans="2:10" x14ac:dyDescent="0.25">
      <c r="B19" s="1">
        <v>1</v>
      </c>
      <c r="C19" s="7">
        <v>8</v>
      </c>
      <c r="D19" s="16" t="e">
        <f>IF(B19=1,#REF!,IF(B19=2,#REF!,IF(B19=3,#REF!,IF(B19=4,#REF!,IF(B19=5,#REF!,IF(B19=6,#REF!,IF(B19=7,#REF!,IF(B19=8,#REF!, IF(B19=9,#REF!,IF(B19=10,#REF!,IF(B19=11,#REF!,”Error”)))))))))))</f>
        <v>#REF!</v>
      </c>
      <c r="E19" s="16" t="e">
        <f>IF(#REF!="Trifásico",3,IF(#REF!="Bifásico",2,IF(#REF!="Monofásico",1)))</f>
        <v>#REF!</v>
      </c>
      <c r="F19" s="16" t="e">
        <f>#REF!</f>
        <v>#REF!</v>
      </c>
      <c r="G19" s="16" t="e">
        <f>IF(#REF!="Si",1,IF(#REF!="No",0))</f>
        <v>#REF!</v>
      </c>
      <c r="H19" s="28" t="e">
        <f>IF(#REF!="Aérea",IF(#REF!="ACSR",D19*#REF!*(E19*F19+G19),IF(#REF!="AAAC",D19*#REF!*(E19*F19+G19),IF(#REF!="AAC semiaislado XLPE 15kV",D19*#REF!*(E19*F19+G19),IF(#REF!="ACSR semiaislado XLPE 15kV",D19*#REF!*(E19*F19+G19), IF(#REF!="AAAC semiaislado XLPE 35kV",D19*#REF!*(E19*F19+G19), IF(#REF!="ACSR semiaislado XLPE 35kV",D19*#REF!*(E19*F19+G19), IF(#REF!="AAAC semiaislado XLPE 35kV",D19*#REF!*(E19*F19+G19), IF(#REF!="AAAC semiaislado XLPE 44kV",D19*#REF!*(E19*F19+G19),IF(#REF!="Trenzada AL",D19*#REF!*(E19*F19+G19), IF(#REF!="Trenzada Cu",D19*#REF!*(E19*F19+G19),IF(#REF!="Cable autosoportado neutro AAAC - XLPE",D19*#REF!*(E19*F19+G19), IF(#REF!="Acometida concéntrica XLPE - 600 V",D19*#REF!*(E19*F19+G19), IF(#REF!="Cable autosoportado neutro ACSR - XLPE",D19*#REF!*(E19*F19+G19), IF(#REF!="Reserva BT 4 - AEO",D19*#REF!*(E19*F19+G19), IF(#REF!="Reserva BT 5 - AEO",D19*#REF!*(E19*F19+G19),”Error”))))))))))))))))</f>
        <v>#REF!</v>
      </c>
      <c r="I19" s="6" t="e">
        <f>IF(#REF!="Subterránea",IF(#REF!="XLPE Cu - 15 kV",D19*#REF!*(E19*F19+G19),IF(#REF!="XLPE Cu - 38 kV",D19*#REF!*(E19*F19+G19),IF(#REF!="XLPE Cu - 46 kV",D19*#REF!*(E19*F19+G19),IF(#REF!="XLPE AL - 15 kV",D19*#REF!*(E19*F19+G19), IF(#REF!="XLPE AL - 38 kV",D19*#REF!*(E19*F19+G19), IF(#REF!="XLPE AL - 46 kV",D19*#REF!*(E19*F19+G19), IF(#REF!="Reserva MT 1 - SUB",D19*#REF!*(E19*F19+G19), IF(#REF!="Reserva MT 2 - SUB",D19*#REF!*(E19*F19+G19),IF(#REF!="THW AL 600 V",D19*#REF!*(E19*F19+G19), IF(#REF!="THWN AL 600 V",D19*#REF!*(E19*F19+G19),IF(#REF!="THWN-2 AL 600 V",D19*#REF!*(E19*F19+G19),IF(#REF!="THWN-2 Cu 600 V",D19*#REF!*(E19*F19+G19), IF(#REF!="Reserva BT 2 - SUB",D19*#REF!*(E19*F19+G19), IF(#REF!="Reserva BT 3 - SUB",D19*#REF!*(E19*F19+G19), IF(#REF!="Reserva BT 4 - SUB",D19*#REF!*(E19*F19+G19), IF(#REF!="Reserva BT 5 - SUB",D19*#REF!*(E19*F19+G19),”Error”)))))))))))))))))</f>
        <v>#REF!</v>
      </c>
      <c r="J19" s="18" t="e">
        <f>IF(#REF!="Aérea",'Costos iniciales'!H19,IF(#REF!="Subterránea",'Costos iniciales'!I19,"Error"))</f>
        <v>#REF!</v>
      </c>
    </row>
    <row r="20" spans="2:10" x14ac:dyDescent="0.25">
      <c r="B20" s="1">
        <v>1</v>
      </c>
      <c r="C20" s="7"/>
      <c r="D20" s="16" t="e">
        <f>IF(B20=1,#REF!,IF(B20=2,#REF!,IF(B20=3,#REF!,IF(B20=4,#REF!,IF(B20=5,#REF!,IF(B20=6,#REF!,IF(B20=7,#REF!,IF(B20=8,#REF!, IF(B20=9,#REF!,IF(B20=10,#REF!,IF(B20=11,#REF!,”Error”)))))))))))</f>
        <v>#REF!</v>
      </c>
      <c r="E20" s="16" t="e">
        <f>IF(#REF!="Trifásico",3,IF(#REF!="Bifásico",2,IF(#REF!="Monofásico",1)))</f>
        <v>#REF!</v>
      </c>
      <c r="F20" s="16" t="e">
        <f>#REF!</f>
        <v>#REF!</v>
      </c>
      <c r="G20" s="16" t="e">
        <f>IF(#REF!="Si",1,IF(#REF!="No",0))</f>
        <v>#REF!</v>
      </c>
      <c r="H20" s="28" t="e">
        <f>IF(#REF!="Aérea",IF(#REF!="ACSR",D20*#REF!*(E20*F20+G20),IF(#REF!="AAAC",D20*#REF!*(E20*F20+G20),IF(#REF!="AAC semiaislado XLPE 15kV",D20*#REF!*(E20*F20+G20),IF(#REF!="ACSR semiaislado XLPE 15kV",D20*#REF!*(E20*F20+G20), IF(#REF!="AAAC semiaislado XLPE 35kV",D20*#REF!*(E20*F20+G20), IF(#REF!="ACSR semiaislado XLPE 35kV",D20*#REF!*(E20*F20+G20), IF(#REF!="AAAC semiaislado XLPE 35kV",D20*#REF!*(E20*F20+G20), IF(#REF!="AAAC semiaislado XLPE 44kV",D20*#REF!*(E20*F20+G20),IF(#REF!="Trenzada AL",D20*#REF!*(E20*F20+G20), IF(#REF!="Trenzada Cu",D20*#REF!*(E20*F20+G20),IF(#REF!="Cable autosoportado neutro AAAC - XLPE",D20*#REF!*(E20*F20+G20), IF(#REF!="Acometida concéntrica XLPE - 600 V",D20*#REF!*(E20*F20+G20), IF(#REF!="Cable autosoportado neutro ACSR - XLPE",D20*#REF!*(E20*F20+G20), IF(#REF!="Reserva BT 4 - AEO",D20*#REF!*(E20*F20+G20), IF(#REF!="Reserva BT 5 - AEO",D20*#REF!*(E20*F20+G20),”Error”))))))))))))))))</f>
        <v>#REF!</v>
      </c>
      <c r="I20" s="6" t="e">
        <f>IF(#REF!="Subterránea",IF(#REF!="XLPE Cu - 15 kV",D20*#REF!*(E20*F20+G20),IF(#REF!="XLPE Cu - 38 kV",D20*#REF!*(E20*F20+G20),IF(#REF!="XLPE Cu - 46 kV",D20*#REF!*(E20*F20+G20),IF(#REF!="XLPE AL - 15 kV",D20*#REF!*(E20*F20+G20), IF(#REF!="XLPE AL - 38 kV",D20*#REF!*(E20*F20+G20), IF(#REF!="XLPE AL - 46 kV",D20*#REF!*(E20*F20+G20), IF(#REF!="Reserva MT 1 - SUB",D20*#REF!*(E20*F20+G20), IF(#REF!="Reserva MT 2 - SUB",D20*#REF!*(E20*F20+G20),IF(#REF!="THW AL 600 V",D20*#REF!*(E20*F20+G20), IF(#REF!="THWN AL 600 V",D20*#REF!*(E20*F20+G20),IF(#REF!="THWN-2 AL 600 V",D20*#REF!*(E20*F20+G20),IF(#REF!="THWN-2 Cu 600 V",D20*#REF!*(E20*F20+G20), IF(#REF!="Reserva BT 2 - SUB",D20*#REF!*(E20*F20+G20), IF(#REF!="Reserva BT 3 - SUB",D20*#REF!*(E20*F20+G20), IF(#REF!="Reserva BT 4 - SUB",D20*#REF!*(E20*F20+G20), IF(#REF!="Reserva BT 5 - SUB",D20*#REF!*(E20*F20+G20),”Error”)))))))))))))))))</f>
        <v>#REF!</v>
      </c>
      <c r="J20" s="18" t="e">
        <f>IF(#REF!="Aérea",'Costos iniciales'!H20,IF(#REF!="Subterránea",'Costos iniciales'!I20,"Error"))</f>
        <v>#REF!</v>
      </c>
    </row>
    <row r="21" spans="2:10" x14ac:dyDescent="0.25">
      <c r="B21" s="1">
        <v>1</v>
      </c>
      <c r="C21" s="7"/>
      <c r="D21" s="16" t="e">
        <f>IF(B21=1,#REF!,IF(B21=2,#REF!,IF(B21=3,#REF!,IF(B21=4,#REF!,IF(B21=5,#REF!,IF(B21=6,#REF!,IF(B21=7,#REF!,IF(B21=8,#REF!, IF(B21=9,#REF!,IF(B21=10,#REF!,IF(B21=11,#REF!,”Error”)))))))))))</f>
        <v>#REF!</v>
      </c>
      <c r="E21" s="16" t="e">
        <f>IF(#REF!="Trifásico",3,IF(#REF!="Bifásico",2,IF(#REF!="Monofásico",1)))</f>
        <v>#REF!</v>
      </c>
      <c r="F21" s="16" t="e">
        <f>#REF!</f>
        <v>#REF!</v>
      </c>
      <c r="G21" s="16" t="e">
        <f>IF(#REF!="Si",1,IF(#REF!="No",0))</f>
        <v>#REF!</v>
      </c>
      <c r="H21" s="28" t="e">
        <f>IF(#REF!="Aérea",IF(#REF!="ACSR",D21*#REF!*(E21*F21+G21),IF(#REF!="AAAC",D21*#REF!*(E21*F21+G21),IF(#REF!="AAC semiaislado XLPE 15kV",D21*#REF!*(E21*F21+G21),IF(#REF!="ACSR semiaislado XLPE 15kV",D21*#REF!*(E21*F21+G21), IF(#REF!="AAAC semiaislado XLPE 35kV",D21*#REF!*(E21*F21+G21), IF(#REF!="ACSR semiaislado XLPE 35kV",D21*#REF!*(E21*F21+G21), IF(#REF!="AAAC semiaislado XLPE 35kV",D21*#REF!*(E21*F21+G21), IF(#REF!="AAAC semiaislado XLPE 44kV",D21*#REF!*(E21*F21+G21),IF(#REF!="Trenzada AL",D21*#REF!*(E21*F21+G21), IF(#REF!="Trenzada Cu",D21*#REF!*(E21*F21+G21),IF(#REF!="Cable autosoportado neutro AAAC - XLPE",D21*#REF!*(E21*F21+G21), IF(#REF!="Acometida concéntrica XLPE - 600 V",D21*#REF!*(E21*F21+G21), IF(#REF!="Cable autosoportado neutro ACSR - XLPE",D21*#REF!*(E21*F21+G21), IF(#REF!="Reserva BT 4 - AEO",D21*#REF!*(E21*F21+G21), IF(#REF!="Reserva BT 5 - AEO",D21*#REF!*(E21*F21+G21),”Error”))))))))))))))))</f>
        <v>#REF!</v>
      </c>
      <c r="I21" s="6" t="e">
        <f>IF(#REF!="Subterránea",IF(#REF!="XLPE Cu - 15 kV",D21*#REF!*(E21*F21+G21),IF(#REF!="XLPE Cu - 38 kV",D21*#REF!*(E21*F21+G21),IF(#REF!="XLPE Cu - 46 kV",D21*#REF!*(E21*F21+G21),IF(#REF!="XLPE AL - 15 kV",D21*#REF!*(E21*F21+G21), IF(#REF!="XLPE AL - 38 kV",D21*#REF!*(E21*F21+G21), IF(#REF!="XLPE AL - 46 kV",D21*#REF!*(E21*F21+G21), IF(#REF!="Reserva MT 1 - SUB",D21*#REF!*(E21*F21+G21), IF(#REF!="Reserva MT 2 - SUB",D21*#REF!*(E21*F21+G21),IF(#REF!="THW AL 600 V",D21*#REF!*(E21*F21+G21), IF(#REF!="THWN AL 600 V",D21*#REF!*(E21*F21+G21),IF(#REF!="THWN-2 AL 600 V",D21*#REF!*(E21*F21+G21),IF(#REF!="THWN-2 Cu 600 V",D21*#REF!*(E21*F21+G21), IF(#REF!="Reserva BT 2 - SUB",D21*#REF!*(E21*F21+G21), IF(#REF!="Reserva BT 3 - SUB",D21*#REF!*(E21*F21+G21), IF(#REF!="Reserva BT 4 - SUB",D21*#REF!*(E21*F21+G21), IF(#REF!="Reserva BT 5 - SUB",D21*#REF!*(E21*F21+G21),”Error”)))))))))))))))))</f>
        <v>#REF!</v>
      </c>
      <c r="J21" s="18" t="e">
        <f>IF(#REF!="Aérea",'Costos iniciales'!H21,IF(#REF!="Subterránea",'Costos iniciales'!I21,"Error"))</f>
        <v>#REF!</v>
      </c>
    </row>
    <row r="22" spans="2:10" x14ac:dyDescent="0.25">
      <c r="B22" s="1">
        <v>1</v>
      </c>
      <c r="C22" s="8"/>
      <c r="D22" s="16" t="e">
        <f>IF(B22=1,#REF!,IF(B22=2,#REF!,IF(B22=3,#REF!,IF(B22=4,#REF!,IF(B22=5,#REF!,IF(B22=6,#REF!,IF(B22=7,#REF!,IF(B22=8,#REF!, IF(B22=9,#REF!,IF(B22=10,#REF!,IF(B22=11,#REF!,”Error”)))))))))))</f>
        <v>#REF!</v>
      </c>
      <c r="E22" s="16" t="e">
        <f>IF(#REF!="Trifásico",3,IF(#REF!="Bifásico",2,IF(#REF!="Monofásico",1)))</f>
        <v>#REF!</v>
      </c>
      <c r="F22" s="16" t="e">
        <f>#REF!</f>
        <v>#REF!</v>
      </c>
      <c r="G22" s="16" t="e">
        <f>IF(#REF!="Si",1,IF(#REF!="No",0))</f>
        <v>#REF!</v>
      </c>
      <c r="H22" s="28" t="e">
        <f>IF(#REF!="Aérea",IF(#REF!="ACSR",D22*#REF!*(E22*F22+G22),IF(#REF!="AAAC",D22*#REF!*(E22*F22+G22),IF(#REF!="AAC semiaislado XLPE 15kV",D22*#REF!*(E22*F22+G22),IF(#REF!="ACSR semiaislado XLPE 15kV",D22*#REF!*(E22*F22+G22), IF(#REF!="AAAC semiaislado XLPE 35kV",D22*#REF!*(E22*F22+G22), IF(#REF!="ACSR semiaislado XLPE 35kV",D22*#REF!*(E22*F22+G22), IF(#REF!="AAAC semiaislado XLPE 35kV",D22*#REF!*(E22*F22+G22), IF(#REF!="AAAC semiaislado XLPE 44kV",D22*#REF!*(E22*F22+G22),IF(#REF!="Trenzada AL",D22*#REF!*(E22*F22+G22), IF(#REF!="Trenzada Cu",D22*#REF!*(E22*F22+G22),IF(#REF!="Cable autosoportado neutro AAAC - XLPE",D22*#REF!*(E22*F22+G22), IF(#REF!="Acometida concéntrica XLPE - 600 V",D22*#REF!*(E22*F22+G22), IF(#REF!="Cable autosoportado neutro ACSR - XLPE",D22*#REF!*(E22*F22+G22), IF(#REF!="Reserva BT 4 - AEO",D22*#REF!*(E22*F22+G22), IF(#REF!="Reserva BT 5 - AEO",D22*#REF!*(E22*F22+G22),”Error”))))))))))))))))</f>
        <v>#REF!</v>
      </c>
      <c r="I22" s="6" t="e">
        <f>IF(#REF!="Subterránea",IF(#REF!="XLPE Cu - 15 kV",D22*#REF!*(E22*F22+G22),IF(#REF!="XLPE Cu - 38 kV",D22*#REF!*(E22*F22+G22),IF(#REF!="XLPE Cu - 46 kV",D22*#REF!*(E22*F22+G22),IF(#REF!="XLPE AL - 15 kV",D22*#REF!*(E22*F22+G22), IF(#REF!="XLPE AL - 38 kV",D22*#REF!*(E22*F22+G22), IF(#REF!="XLPE AL - 46 kV",D22*#REF!*(E22*F22+G22), IF(#REF!="Reserva MT 1 - SUB",D22*#REF!*(E22*F22+G22), IF(#REF!="Reserva MT 2 - SUB",D22*#REF!*(E22*F22+G22),IF(#REF!="THW AL 600 V",D22*#REF!*(E22*F22+G22), IF(#REF!="THWN AL 600 V",D22*#REF!*(E22*F22+G22),IF(#REF!="THWN-2 AL 600 V",D22*#REF!*(E22*F22+G22),IF(#REF!="THWN-2 Cu 600 V",D22*#REF!*(E22*F22+G22), IF(#REF!="Reserva BT 2 - SUB",D22*#REF!*(E22*F22+G22), IF(#REF!="Reserva BT 3 - SUB",D22*#REF!*(E22*F22+G22), IF(#REF!="Reserva BT 4 - SUB",D22*#REF!*(E22*F22+G22), IF(#REF!="Reserva BT 5 - SUB",D22*#REF!*(E22*F22+G22),”Error”)))))))))))))))))</f>
        <v>#REF!</v>
      </c>
      <c r="J22" s="18" t="e">
        <f>IF(#REF!="Aérea",'Costos iniciales'!H22,IF(#REF!="Subterránea",'Costos iniciales'!I22,"Error"))</f>
        <v>#REF!</v>
      </c>
    </row>
    <row r="23" spans="2:10" x14ac:dyDescent="0.25">
      <c r="B23" s="1">
        <v>1</v>
      </c>
      <c r="C23" s="7"/>
      <c r="D23" s="16" t="e">
        <f>IF(B23=1,#REF!,IF(B23=2,#REF!,IF(B23=3,#REF!,IF(B23=4,#REF!,IF(B23=5,#REF!,IF(B23=6,#REF!,IF(B23=7,#REF!,IF(B23=8,#REF!, IF(B23=9,#REF!,IF(B23=10,#REF!,IF(B23=11,#REF!,”Error”)))))))))))</f>
        <v>#REF!</v>
      </c>
      <c r="E23" s="16" t="e">
        <f>IF(#REF!="Trifásico",3,IF(#REF!="Bifásico",2,IF(#REF!="Monofásico",1)))</f>
        <v>#REF!</v>
      </c>
      <c r="F23" s="16" t="e">
        <f>#REF!</f>
        <v>#REF!</v>
      </c>
      <c r="G23" s="16" t="e">
        <f>IF(#REF!="Si",1,IF(#REF!="No",0))</f>
        <v>#REF!</v>
      </c>
      <c r="H23" s="28" t="e">
        <f>IF(#REF!="Aérea",IF(#REF!="ACSR",D23*#REF!*(E23*F23+G23),IF(#REF!="AAAC",D23*#REF!*(E23*F23+G23),IF(#REF!="AAC semiaislado XLPE 15kV",D23*#REF!*(E23*F23+G23),IF(#REF!="ACSR semiaislado XLPE 15kV",D23*#REF!*(E23*F23+G23), IF(#REF!="AAAC semiaislado XLPE 35kV",D23*#REF!*(E23*F23+G23), IF(#REF!="ACSR semiaislado XLPE 35kV",D23*#REF!*(E23*F23+G23), IF(#REF!="AAAC semiaislado XLPE 35kV",D23*#REF!*(E23*F23+G23), IF(#REF!="AAAC semiaislado XLPE 44kV",D23*#REF!*(E23*F23+G23),IF(#REF!="Trenzada AL",D23*#REF!*(E23*F23+G23), IF(#REF!="Trenzada Cu",D23*#REF!*(E23*F23+G23),IF(#REF!="Cable autosoportado neutro AAAC - XLPE",D23*#REF!*(E23*F23+G23), IF(#REF!="Acometida concéntrica XLPE - 600 V",D23*#REF!*(E23*F23+G23), IF(#REF!="Cable autosoportado neutro ACSR - XLPE",D23*#REF!*(E23*F23+G23), IF(#REF!="Reserva BT 4 - AEO",D23*#REF!*(E23*F23+G23), IF(#REF!="Reserva BT 5 - AEO",D23*#REF!*(E23*F23+G23),”Error”))))))))))))))))</f>
        <v>#REF!</v>
      </c>
      <c r="I23" s="6" t="e">
        <f>IF(#REF!="Subterránea",IF(#REF!="XLPE Cu - 15 kV",D23*#REF!*(E23*F23+G23),IF(#REF!="XLPE Cu - 38 kV",D23*#REF!*(E23*F23+G23),IF(#REF!="XLPE Cu - 46 kV",D23*#REF!*(E23*F23+G23),IF(#REF!="XLPE AL - 15 kV",D23*#REF!*(E23*F23+G23), IF(#REF!="XLPE AL - 38 kV",D23*#REF!*(E23*F23+G23), IF(#REF!="XLPE AL - 46 kV",D23*#REF!*(E23*F23+G23), IF(#REF!="Reserva MT 1 - SUB",D23*#REF!*(E23*F23+G23), IF(#REF!="Reserva MT 2 - SUB",D23*#REF!*(E23*F23+G23),IF(#REF!="THW AL 600 V",D23*#REF!*(E23*F23+G23), IF(#REF!="THWN AL 600 V",D23*#REF!*(E23*F23+G23),IF(#REF!="THWN-2 AL 600 V",D23*#REF!*(E23*F23+G23),IF(#REF!="THWN-2 Cu 600 V",D23*#REF!*(E23*F23+G23), IF(#REF!="Reserva BT 2 - SUB",D23*#REF!*(E23*F23+G23), IF(#REF!="Reserva BT 3 - SUB",D23*#REF!*(E23*F23+G23), IF(#REF!="Reserva BT 4 - SUB",D23*#REF!*(E23*F23+G23), IF(#REF!="Reserva BT 5 - SUB",D23*#REF!*(E23*F23+G23),”Error”)))))))))))))))))</f>
        <v>#REF!</v>
      </c>
      <c r="J23" s="18" t="e">
        <f>IF(#REF!="Aérea",'Costos iniciales'!H23,IF(#REF!="Subterránea",'Costos iniciales'!I23,"Error"))</f>
        <v>#REF!</v>
      </c>
    </row>
    <row r="24" spans="2:10" x14ac:dyDescent="0.25">
      <c r="B24" s="1">
        <v>1</v>
      </c>
      <c r="C24" s="8"/>
      <c r="D24" s="16" t="e">
        <f>IF(B24=1,#REF!,IF(B24=2,#REF!,IF(B24=3,#REF!,IF(B24=4,#REF!,IF(B24=5,#REF!,IF(B24=6,#REF!,IF(B24=7,#REF!,IF(B24=8,#REF!, IF(B24=9,#REF!,IF(B24=10,#REF!,IF(B24=11,#REF!,”Error”)))))))))))</f>
        <v>#REF!</v>
      </c>
      <c r="E24" s="16" t="e">
        <f>IF(#REF!="Trifásico",3,IF(#REF!="Bifásico",2,IF(#REF!="Monofásico",1)))</f>
        <v>#REF!</v>
      </c>
      <c r="F24" s="16" t="e">
        <f>#REF!</f>
        <v>#REF!</v>
      </c>
      <c r="G24" s="16" t="e">
        <f>IF(#REF!="Si",1,IF(#REF!="No",0))</f>
        <v>#REF!</v>
      </c>
      <c r="H24" s="28" t="e">
        <f>IF(#REF!="Aérea",IF(#REF!="ACSR",D24*#REF!*(E24*F24+G24),IF(#REF!="AAAC",D24*#REF!*(E24*F24+G24),IF(#REF!="AAC semiaislado XLPE 15kV",D24*#REF!*(E24*F24+G24),IF(#REF!="ACSR semiaislado XLPE 15kV",D24*#REF!*(E24*F24+G24), IF(#REF!="AAAC semiaislado XLPE 35kV",D24*#REF!*(E24*F24+G24), IF(#REF!="ACSR semiaislado XLPE 35kV",D24*#REF!*(E24*F24+G24), IF(#REF!="AAAC semiaislado XLPE 35kV",D24*#REF!*(E24*F24+G24), IF(#REF!="AAAC semiaislado XLPE 44kV",D24*#REF!*(E24*F24+G24),IF(#REF!="Trenzada AL",D24*#REF!*(E24*F24+G24), IF(#REF!="Trenzada Cu",D24*#REF!*(E24*F24+G24),IF(#REF!="Cable autosoportado neutro AAAC - XLPE",D24*#REF!*(E24*F24+G24), IF(#REF!="Acometida concéntrica XLPE - 600 V",D24*#REF!*(E24*F24+G24), IF(#REF!="Cable autosoportado neutro ACSR - XLPE",D24*#REF!*(E24*F24+G24), IF(#REF!="Reserva BT 4 - AEO",D24*#REF!*(E24*F24+G24), IF(#REF!="Reserva BT 5 - AEO",D24*#REF!*(E24*F24+G24),”Error”))))))))))))))))</f>
        <v>#REF!</v>
      </c>
      <c r="I24" s="6" t="e">
        <f>IF(#REF!="Subterránea",IF(#REF!="XLPE Cu - 15 kV",D24*#REF!*(E24*F24+G24),IF(#REF!="XLPE Cu - 38 kV",D24*#REF!*(E24*F24+G24),IF(#REF!="XLPE Cu - 46 kV",D24*#REF!*(E24*F24+G24),IF(#REF!="XLPE AL - 15 kV",D24*#REF!*(E24*F24+G24), IF(#REF!="XLPE AL - 38 kV",D24*#REF!*(E24*F24+G24), IF(#REF!="XLPE AL - 46 kV",D24*#REF!*(E24*F24+G24), IF(#REF!="Reserva MT 1 - SUB",D24*#REF!*(E24*F24+G24), IF(#REF!="Reserva MT 2 - SUB",D24*#REF!*(E24*F24+G24),IF(#REF!="THW AL 600 V",D24*#REF!*(E24*F24+G24), IF(#REF!="THWN AL 600 V",D24*#REF!*(E24*F24+G24),IF(#REF!="THWN-2 AL 600 V",D24*#REF!*(E24*F24+G24),IF(#REF!="THWN-2 Cu 600 V",D24*#REF!*(E24*F24+G24), IF(#REF!="Reserva BT 2 - SUB",D24*#REF!*(E24*F24+G24), IF(#REF!="Reserva BT 3 - SUB",D24*#REF!*(E24*F24+G24), IF(#REF!="Reserva BT 4 - SUB",D24*#REF!*(E24*F24+G24), IF(#REF!="Reserva BT 5 - SUB",D24*#REF!*(E24*F24+G24),”Error”)))))))))))))))))</f>
        <v>#REF!</v>
      </c>
      <c r="J24" s="18" t="e">
        <f>IF(#REF!="Aérea",'Costos iniciales'!H24,IF(#REF!="Subterránea",'Costos iniciales'!I24,"Error"))</f>
        <v>#REF!</v>
      </c>
    </row>
    <row r="25" spans="2:10" x14ac:dyDescent="0.25">
      <c r="B25" s="1">
        <v>1</v>
      </c>
      <c r="C25" s="7"/>
      <c r="D25" s="16" t="e">
        <f>IF(B25=1,#REF!,IF(B25=2,#REF!,IF(B25=3,#REF!,IF(B25=4,#REF!,IF(B25=5,#REF!,IF(B25=6,#REF!,IF(B25=7,#REF!,IF(B25=8,#REF!, IF(B25=9,#REF!,IF(B25=10,#REF!,IF(B25=11,#REF!,”Error”)))))))))))</f>
        <v>#REF!</v>
      </c>
      <c r="E25" s="16" t="e">
        <f>IF(#REF!="Trifásico",3,IF(#REF!="Bifásico",2,IF(#REF!="Monofásico",1)))</f>
        <v>#REF!</v>
      </c>
      <c r="F25" s="16" t="e">
        <f>#REF!</f>
        <v>#REF!</v>
      </c>
      <c r="G25" s="16" t="e">
        <f>IF(#REF!="Si",1,IF(#REF!="No",0))</f>
        <v>#REF!</v>
      </c>
      <c r="H25" s="28" t="e">
        <f>IF(#REF!="Aérea",IF(#REF!="ACSR",D25*#REF!*(E25*F25+G25),IF(#REF!="AAAC",D25*#REF!*(E25*F25+G25),IF(#REF!="AAC semiaislado XLPE 15kV",D25*#REF!*(E25*F25+G25),IF(#REF!="ACSR semiaislado XLPE 15kV",D25*#REF!*(E25*F25+G25), IF(#REF!="AAAC semiaislado XLPE 35kV",D25*#REF!*(E25*F25+G25), IF(#REF!="ACSR semiaislado XLPE 35kV",D25*#REF!*(E25*F25+G25), IF(#REF!="AAAC semiaislado XLPE 35kV",D25*#REF!*(E25*F25+G25), IF(#REF!="AAAC semiaislado XLPE 44kV",D25*#REF!*(E25*F25+G25),IF(#REF!="Trenzada AL",D25*#REF!*(E25*F25+G25), IF(#REF!="Trenzada Cu",D25*#REF!*(E25*F25+G25),IF(#REF!="Cable autosoportado neutro AAAC - XLPE",D25*#REF!*(E25*F25+G25), IF(#REF!="Acometida concéntrica XLPE - 600 V",D25*#REF!*(E25*F25+G25), IF(#REF!="Cable autosoportado neutro ACSR - XLPE",D25*#REF!*(E25*F25+G25), IF(#REF!="Reserva BT 4 - AEO",D25*#REF!*(E25*F25+G25), IF(#REF!="Reserva BT 5 - AEO",D25*#REF!*(E25*F25+G25),”Error”))))))))))))))))</f>
        <v>#REF!</v>
      </c>
      <c r="I25" s="6" t="e">
        <f>IF(#REF!="Subterránea",IF(#REF!="XLPE Cu - 15 kV",D25*#REF!*(E25*F25+G25),IF(#REF!="XLPE Cu - 38 kV",D25*#REF!*(E25*F25+G25),IF(#REF!="XLPE Cu - 46 kV",D25*#REF!*(E25*F25+G25),IF(#REF!="XLPE AL - 15 kV",D25*#REF!*(E25*F25+G25), IF(#REF!="XLPE AL - 38 kV",D25*#REF!*(E25*F25+G25), IF(#REF!="XLPE AL - 46 kV",D25*#REF!*(E25*F25+G25), IF(#REF!="Reserva MT 1 - SUB",D25*#REF!*(E25*F25+G25), IF(#REF!="Reserva MT 2 - SUB",D25*#REF!*(E25*F25+G25),IF(#REF!="THW AL 600 V",D25*#REF!*(E25*F25+G25), IF(#REF!="THWN AL 600 V",D25*#REF!*(E25*F25+G25),IF(#REF!="THWN-2 AL 600 V",D25*#REF!*(E25*F25+G25),IF(#REF!="THWN-2 Cu 600 V",D25*#REF!*(E25*F25+G25), IF(#REF!="Reserva BT 2 - SUB",D25*#REF!*(E25*F25+G25), IF(#REF!="Reserva BT 3 - SUB",D25*#REF!*(E25*F25+G25), IF(#REF!="Reserva BT 4 - SUB",D25*#REF!*(E25*F25+G25), IF(#REF!="Reserva BT 5 - SUB",D25*#REF!*(E25*F25+G25),”Error”)))))))))))))))))</f>
        <v>#REF!</v>
      </c>
      <c r="J25" s="18" t="e">
        <f>IF(#REF!="Aérea",'Costos iniciales'!H25,IF(#REF!="Subterránea",'Costos iniciales'!I25,"Error"))</f>
        <v>#REF!</v>
      </c>
    </row>
    <row r="26" spans="2:10" x14ac:dyDescent="0.25">
      <c r="B26" s="2">
        <v>2</v>
      </c>
      <c r="C26" s="2">
        <v>1000</v>
      </c>
      <c r="D26" s="16" t="e">
        <f>IF(B26=1,#REF!,IF(B26=2,#REF!,IF(B26=3,#REF!,IF(B26=4,#REF!,IF(B26=5,#REF!,IF(B26=6,#REF!,IF(B26=7,#REF!,IF(B26=8,#REF!, IF(B26=9,#REF!,IF(B26=10,#REF!,IF(B26=11,#REF!,”Error”)))))))))))</f>
        <v>#REF!</v>
      </c>
      <c r="E26" s="16" t="e">
        <f>IF(#REF!="Trifásico",3,IF(#REF!="Bifásico",2,IF(#REF!="Monofásico",1)))</f>
        <v>#REF!</v>
      </c>
      <c r="F26" s="16" t="e">
        <f>#REF!</f>
        <v>#REF!</v>
      </c>
      <c r="G26" s="16" t="e">
        <f>IF(#REF!="Si",1,IF(#REF!="No",0))</f>
        <v>#REF!</v>
      </c>
      <c r="H26" s="28" t="e">
        <f>IF(#REF!="Aérea",IF(#REF!="ACSR",D26*#REF!*(E26*F26+G26),IF(#REF!="AAAC",D26*#REF!*(E26*F26+G26),IF(#REF!="AAC semiaislado XLPE 15kV",D26*#REF!*(E26*F26+G26),IF(#REF!="ACSR semiaislado XLPE 15kV",D26*#REF!*(E26*F26+G26), IF(#REF!="AAAC semiaislado XLPE 35kV",D26*#REF!*(E26*F26+G26), IF(#REF!="ACSR semiaislado XLPE 35kV",D26*#REF!*(E26*F26+G26), IF(#REF!="AAAC semiaislado XLPE 35kV",D26*#REF!*(E26*F26+G26), IF(#REF!="AAAC semiaislado XLPE 44kV",D26*#REF!*(E26*F26+G26),IF(#REF!="Trenzada AL",D26*#REF!*(E26*F26+G26), IF(#REF!="Trenzada Cu",D26*#REF!*(E26*F26+G26),IF(#REF!="Cable autosoportado neutro AAAC - XLPE",D26*#REF!*(E26*F26+G26), IF(#REF!="Acometida concéntrica XLPE - 600 V",D26*#REF!*(E26*F26+G26), IF(#REF!="Cable autosoportado neutro ACSR - XLPE",D26*#REF!*(E26*F26+G26), IF(#REF!="Reserva BT 4 - AEO",D26*#REF!*(E26*F26+G26), IF(#REF!="Reserva BT 5 - AEO",D26*#REF!*(E26*F26+G26),”Error”))))))))))))))))</f>
        <v>#REF!</v>
      </c>
      <c r="I26" s="6" t="e">
        <f>IF(#REF!="Subterránea",IF(#REF!="XLPE Cu - 15 kV",D26*#REF!*(E26*F26+G26),IF(#REF!="XLPE Cu - 38 kV",D26*#REF!*(E26*F26+G26),IF(#REF!="XLPE Cu - 46 kV",D26*#REF!*(E26*F26+G26),IF(#REF!="XLPE AL - 15 kV",D26*#REF!*(E26*F26+G26), IF(#REF!="XLPE AL - 38 kV",D26*#REF!*(E26*F26+G26), IF(#REF!="XLPE AL - 46 kV",D26*#REF!*(E26*F26+G26), IF(#REF!="Reserva MT 1 - SUB",D26*#REF!*(E26*F26+G26), IF(#REF!="Reserva MT 2 - SUB",D26*#REF!*(E26*F26+G26),IF(#REF!="THW AL 600 V",D26*#REF!*(E26*F26+G26), IF(#REF!="THWN AL 600 V",D26*#REF!*(E26*F26+G26),IF(#REF!="THWN-2 AL 600 V",D26*#REF!*(E26*F26+G26),IF(#REF!="THWN-2 Cu 600 V",D26*#REF!*(E26*F26+G26), IF(#REF!="Reserva BT 2 - SUB",D26*#REF!*(E26*F26+G26), IF(#REF!="Reserva BT 3 - SUB",D26*#REF!*(E26*F26+G26), IF(#REF!="Reserva BT 4 - SUB",D26*#REF!*(E26*F26+G26), IF(#REF!="Reserva BT 5 - SUB",D26*#REF!*(E26*F26+G26),”Error”)))))))))))))))))</f>
        <v>#REF!</v>
      </c>
      <c r="J26" s="17" t="e">
        <f>IF(#REF!="Aérea",'Costos iniciales'!H26,IF(#REF!="Subterránea",'Costos iniciales'!I26,"Error"))</f>
        <v>#REF!</v>
      </c>
    </row>
    <row r="27" spans="2:10" x14ac:dyDescent="0.25">
      <c r="B27" s="2">
        <v>2</v>
      </c>
      <c r="C27" s="24">
        <v>795</v>
      </c>
      <c r="D27" s="16" t="e">
        <f>IF(B27=1,#REF!,IF(B27=2,#REF!,IF(B27=3,#REF!,IF(B27=4,#REF!,IF(B27=5,#REF!,IF(B27=6,#REF!,IF(B27=7,#REF!,IF(B27=8,#REF!, IF(B27=9,#REF!,IF(B27=10,#REF!,IF(B27=11,#REF!,”Error”)))))))))))</f>
        <v>#REF!</v>
      </c>
      <c r="E27" s="16" t="e">
        <f>IF(#REF!="Trifásico",3,IF(#REF!="Bifásico",2,IF(#REF!="Monofásico",1)))</f>
        <v>#REF!</v>
      </c>
      <c r="F27" s="16" t="e">
        <f>#REF!</f>
        <v>#REF!</v>
      </c>
      <c r="G27" s="16" t="e">
        <f>IF(#REF!="Si",1,IF(#REF!="No",0))</f>
        <v>#REF!</v>
      </c>
      <c r="H27" s="28" t="e">
        <f>IF(#REF!="Aérea",IF(#REF!="ACSR",D27*#REF!*(E27*F27+G27),IF(#REF!="AAAC",D27*#REF!*(E27*F27+G27),IF(#REF!="AAC semiaislado XLPE 15kV",D27*#REF!*(E27*F27+G27),IF(#REF!="ACSR semiaislado XLPE 15kV",D27*#REF!*(E27*F27+G27), IF(#REF!="AAAC semiaislado XLPE 35kV",D27*#REF!*(E27*F27+G27), IF(#REF!="ACSR semiaislado XLPE 35kV",D27*#REF!*(E27*F27+G27), IF(#REF!="AAAC semiaislado XLPE 35kV",D27*#REF!*(E27*F27+G27), IF(#REF!="AAAC semiaislado XLPE 44kV",D27*#REF!*(E27*F27+G27),IF(#REF!="Trenzada AL",D27*#REF!*(E27*F27+G27), IF(#REF!="Trenzada Cu",D27*#REF!*(E27*F27+G27),IF(#REF!="Cable autosoportado neutro AAAC - XLPE",D27*#REF!*(E27*F27+G27), IF(#REF!="Acometida concéntrica XLPE - 600 V",D27*#REF!*(E27*F27+G27), IF(#REF!="Cable autosoportado neutro ACSR - XLPE",D27*#REF!*(E27*F27+G27), IF(#REF!="Reserva BT 4 - AEO",D27*#REF!*(E27*F27+G27), IF(#REF!="Reserva BT 5 - AEO",D27*#REF!*(E27*F27+G27),”Error”))))))))))))))))</f>
        <v>#REF!</v>
      </c>
      <c r="I27" s="6" t="e">
        <f>IF(#REF!="Subterránea",IF(#REF!="XLPE Cu - 15 kV",D27*#REF!*(E27*F27+G27),IF(#REF!="XLPE Cu - 38 kV",D27*#REF!*(E27*F27+G27),IF(#REF!="XLPE Cu - 46 kV",D27*#REF!*(E27*F27+G27),IF(#REF!="XLPE AL - 15 kV",D27*#REF!*(E27*F27+G27), IF(#REF!="XLPE AL - 38 kV",D27*#REF!*(E27*F27+G27), IF(#REF!="XLPE AL - 46 kV",D27*#REF!*(E27*F27+G27), IF(#REF!="Reserva MT 1 - SUB",D27*#REF!*(E27*F27+G27), IF(#REF!="Reserva MT 2 - SUB",D27*#REF!*(E27*F27+G27),IF(#REF!="THW AL 600 V",D27*#REF!*(E27*F27+G27), IF(#REF!="THWN AL 600 V",D27*#REF!*(E27*F27+G27),IF(#REF!="THWN-2 AL 600 V",D27*#REF!*(E27*F27+G27),IF(#REF!="THWN-2 Cu 600 V",D27*#REF!*(E27*F27+G27), IF(#REF!="Reserva BT 2 - SUB",D27*#REF!*(E27*F27+G27), IF(#REF!="Reserva BT 3 - SUB",D27*#REF!*(E27*F27+G27), IF(#REF!="Reserva BT 4 - SUB",D27*#REF!*(E27*F27+G27), IF(#REF!="Reserva BT 5 - SUB",D27*#REF!*(E27*F27+G27),”Error”)))))))))))))))))</f>
        <v>#REF!</v>
      </c>
      <c r="J27" s="25" t="e">
        <f>IF(#REF!="Aérea",'Costos iniciales'!H27,IF(#REF!="Subterránea",'Costos iniciales'!I27,"Error"))</f>
        <v>#REF!</v>
      </c>
    </row>
    <row r="28" spans="2:10" x14ac:dyDescent="0.25">
      <c r="B28" s="2">
        <v>2</v>
      </c>
      <c r="C28" s="22">
        <v>500</v>
      </c>
      <c r="D28" s="16" t="e">
        <f>IF(B28=1,#REF!,IF(B28=2,#REF!,IF(B28=3,#REF!,IF(B28=4,#REF!,IF(B28=5,#REF!,IF(B28=6,#REF!,IF(B28=7,#REF!,IF(B28=8,#REF!, IF(B28=9,#REF!,IF(B28=10,#REF!,IF(B28=11,#REF!,”Error”)))))))))))</f>
        <v>#REF!</v>
      </c>
      <c r="E28" s="16" t="e">
        <f>IF(#REF!="Trifásico",3,IF(#REF!="Bifásico",2,IF(#REF!="Monofásico",1)))</f>
        <v>#REF!</v>
      </c>
      <c r="F28" s="16" t="e">
        <f>#REF!</f>
        <v>#REF!</v>
      </c>
      <c r="G28" s="16" t="e">
        <f>IF(#REF!="Si",1,IF(#REF!="No",0))</f>
        <v>#REF!</v>
      </c>
      <c r="H28" s="28" t="e">
        <f>IF(#REF!="Aérea",IF(#REF!="ACSR",D28*#REF!*(E28*F28+G28),IF(#REF!="AAAC",D28*#REF!*(E28*F28+G28),IF(#REF!="AAC semiaislado XLPE 15kV",D28*#REF!*(E28*F28+G28),IF(#REF!="ACSR semiaislado XLPE 15kV",D28*#REF!*(E28*F28+G28), IF(#REF!="AAAC semiaislado XLPE 35kV",D28*#REF!*(E28*F28+G28), IF(#REF!="ACSR semiaislado XLPE 35kV",D28*#REF!*(E28*F28+G28), IF(#REF!="AAAC semiaislado XLPE 35kV",D28*#REF!*(E28*F28+G28), IF(#REF!="AAAC semiaislado XLPE 44kV",D28*#REF!*(E28*F28+G28),IF(#REF!="Trenzada AL",D28*#REF!*(E28*F28+G28), IF(#REF!="Trenzada Cu",D28*#REF!*(E28*F28+G28),IF(#REF!="Cable autosoportado neutro AAAC - XLPE",D28*#REF!*(E28*F28+G28), IF(#REF!="Acometida concéntrica XLPE - 600 V",D28*#REF!*(E28*F28+G28), IF(#REF!="Cable autosoportado neutro ACSR - XLPE",D28*#REF!*(E28*F28+G28), IF(#REF!="Reserva BT 4 - AEO",D28*#REF!*(E28*F28+G28), IF(#REF!="Reserva BT 5 - AEO",D28*#REF!*(E28*F28+G28),”Error”))))))))))))))))</f>
        <v>#REF!</v>
      </c>
      <c r="I28" s="6" t="e">
        <f>IF(#REF!="Subterránea",IF(#REF!="XLPE Cu - 15 kV",D28*#REF!*(E28*F28+G28),IF(#REF!="XLPE Cu - 38 kV",D28*#REF!*(E28*F28+G28),IF(#REF!="XLPE Cu - 46 kV",D28*#REF!*(E28*F28+G28),IF(#REF!="XLPE AL - 15 kV",D28*#REF!*(E28*F28+G28), IF(#REF!="XLPE AL - 38 kV",D28*#REF!*(E28*F28+G28), IF(#REF!="XLPE AL - 46 kV",D28*#REF!*(E28*F28+G28), IF(#REF!="Reserva MT 1 - SUB",D28*#REF!*(E28*F28+G28), IF(#REF!="Reserva MT 2 - SUB",D28*#REF!*(E28*F28+G28),IF(#REF!="THW AL 600 V",D28*#REF!*(E28*F28+G28), IF(#REF!="THWN AL 600 V",D28*#REF!*(E28*F28+G28),IF(#REF!="THWN-2 AL 600 V",D28*#REF!*(E28*F28+G28),IF(#REF!="THWN-2 Cu 600 V",D28*#REF!*(E28*F28+G28), IF(#REF!="Reserva BT 2 - SUB",D28*#REF!*(E28*F28+G28), IF(#REF!="Reserva BT 3 - SUB",D28*#REF!*(E28*F28+G28), IF(#REF!="Reserva BT 4 - SUB",D28*#REF!*(E28*F28+G28), IF(#REF!="Reserva BT 5 - SUB",D28*#REF!*(E28*F28+G28),”Error”)))))))))))))))))</f>
        <v>#REF!</v>
      </c>
      <c r="J28" s="25" t="e">
        <f>IF(#REF!="Aérea",'Costos iniciales'!H28,IF(#REF!="Subterránea",'Costos iniciales'!I28,"Error"))</f>
        <v>#REF!</v>
      </c>
    </row>
    <row r="29" spans="2:10" x14ac:dyDescent="0.25">
      <c r="B29" s="2">
        <v>2</v>
      </c>
      <c r="C29" s="20">
        <v>477</v>
      </c>
      <c r="D29" s="16" t="e">
        <f>IF(B29=1,#REF!,IF(B29=2,#REF!,IF(B29=3,#REF!,IF(B29=4,#REF!,IF(B29=5,#REF!,IF(B29=6,#REF!,IF(B29=7,#REF!,IF(B29=8,#REF!, IF(B29=9,#REF!,IF(B29=10,#REF!,IF(B29=11,#REF!,”Error”)))))))))))</f>
        <v>#REF!</v>
      </c>
      <c r="E29" s="16" t="e">
        <f>IF(#REF!="Trifásico",3,IF(#REF!="Bifásico",2,IF(#REF!="Monofásico",1)))</f>
        <v>#REF!</v>
      </c>
      <c r="F29" s="16" t="e">
        <f>#REF!</f>
        <v>#REF!</v>
      </c>
      <c r="G29" s="16" t="e">
        <f>IF(#REF!="Si",1,IF(#REF!="No",0))</f>
        <v>#REF!</v>
      </c>
      <c r="H29" s="28" t="e">
        <f>IF(#REF!="Aérea",IF(#REF!="ACSR",D29*#REF!*(E29*F29+G29),IF(#REF!="AAAC",D29*#REF!*(E29*F29+G29),IF(#REF!="AAC semiaislado XLPE 15kV",D29*#REF!*(E29*F29+G29),IF(#REF!="ACSR semiaislado XLPE 15kV",D29*#REF!*(E29*F29+G29), IF(#REF!="AAAC semiaislado XLPE 35kV",D29*#REF!*(E29*F29+G29), IF(#REF!="ACSR semiaislado XLPE 35kV",D29*#REF!*(E29*F29+G29), IF(#REF!="AAAC semiaislado XLPE 35kV",D29*#REF!*(E29*F29+G29), IF(#REF!="AAAC semiaislado XLPE 44kV",D29*#REF!*(E29*F29+G29),IF(#REF!="Trenzada AL",D29*#REF!*(E29*F29+G29), IF(#REF!="Trenzada Cu",D29*#REF!*(E29*F29+G29),IF(#REF!="Cable autosoportado neutro AAAC - XLPE",D29*#REF!*(E29*F29+G29), IF(#REF!="Acometida concéntrica XLPE - 600 V",D29*#REF!*(E29*F29+G29), IF(#REF!="Cable autosoportado neutro ACSR - XLPE",D29*#REF!*(E29*F29+G29), IF(#REF!="Reserva BT 4 - AEO",D29*#REF!*(E29*F29+G29), IF(#REF!="Reserva BT 5 - AEO",D29*#REF!*(E29*F29+G29),”Error”))))))))))))))))</f>
        <v>#REF!</v>
      </c>
      <c r="I29" s="6" t="e">
        <f>IF(#REF!="Subterránea",IF(#REF!="XLPE Cu - 15 kV",D29*#REF!*(E29*F29+G29),IF(#REF!="XLPE Cu - 38 kV",D29*#REF!*(E29*F29+G29),IF(#REF!="XLPE Cu - 46 kV",D29*#REF!*(E29*F29+G29),IF(#REF!="XLPE AL - 15 kV",D29*#REF!*(E29*F29+G29), IF(#REF!="XLPE AL - 38 kV",D29*#REF!*(E29*F29+G29), IF(#REF!="XLPE AL - 46 kV",D29*#REF!*(E29*F29+G29), IF(#REF!="Reserva MT 1 - SUB",D29*#REF!*(E29*F29+G29), IF(#REF!="Reserva MT 2 - SUB",D29*#REF!*(E29*F29+G29),IF(#REF!="THW AL 600 V",D29*#REF!*(E29*F29+G29), IF(#REF!="THWN AL 600 V",D29*#REF!*(E29*F29+G29),IF(#REF!="THWN-2 AL 600 V",D29*#REF!*(E29*F29+G29),IF(#REF!="THWN-2 Cu 600 V",D29*#REF!*(E29*F29+G29), IF(#REF!="Reserva BT 2 - SUB",D29*#REF!*(E29*F29+G29), IF(#REF!="Reserva BT 3 - SUB",D29*#REF!*(E29*F29+G29), IF(#REF!="Reserva BT 4 - SUB",D29*#REF!*(E29*F29+G29), IF(#REF!="Reserva BT 5 - SUB",D29*#REF!*(E29*F29+G29),”Error”)))))))))))))))))</f>
        <v>#REF!</v>
      </c>
      <c r="J29" s="25" t="e">
        <f>IF(#REF!="Aérea",'Costos iniciales'!H29,IF(#REF!="Subterránea",'Costos iniciales'!I29,"Error"))</f>
        <v>#REF!</v>
      </c>
    </row>
    <row r="30" spans="2:10" x14ac:dyDescent="0.25">
      <c r="B30" s="2">
        <v>2</v>
      </c>
      <c r="C30" s="20">
        <v>350</v>
      </c>
      <c r="D30" s="16" t="e">
        <f>IF(B30=1,#REF!,IF(B30=2,#REF!,IF(B30=3,#REF!,IF(B30=4,#REF!,IF(B30=5,#REF!,IF(B30=6,#REF!,IF(B30=7,#REF!,IF(B30=8,#REF!, IF(B30=9,#REF!,IF(B30=10,#REF!,IF(B30=11,#REF!,”Error”)))))))))))</f>
        <v>#REF!</v>
      </c>
      <c r="E30" s="16" t="e">
        <f>IF(#REF!="Trifásico",3,IF(#REF!="Bifásico",2,IF(#REF!="Monofásico",1)))</f>
        <v>#REF!</v>
      </c>
      <c r="F30" s="16" t="e">
        <f>#REF!</f>
        <v>#REF!</v>
      </c>
      <c r="G30" s="16" t="e">
        <f>IF(#REF!="Si",1,IF(#REF!="No",0))</f>
        <v>#REF!</v>
      </c>
      <c r="H30" s="28" t="e">
        <f>IF(#REF!="Aérea",IF(#REF!="ACSR",D30*#REF!*(E30*F30+G30),IF(#REF!="AAAC",D30*#REF!*(E30*F30+G30),IF(#REF!="AAC semiaislado XLPE 15kV",D30*#REF!*(E30*F30+G30),IF(#REF!="ACSR semiaislado XLPE 15kV",D30*#REF!*(E30*F30+G30), IF(#REF!="AAAC semiaislado XLPE 35kV",D30*#REF!*(E30*F30+G30), IF(#REF!="ACSR semiaislado XLPE 35kV",D30*#REF!*(E30*F30+G30), IF(#REF!="AAAC semiaislado XLPE 35kV",D30*#REF!*(E30*F30+G30), IF(#REF!="AAAC semiaislado XLPE 44kV",D30*#REF!*(E30*F30+G30),IF(#REF!="Trenzada AL",D30*#REF!*(E30*F30+G30), IF(#REF!="Trenzada Cu",D30*#REF!*(E30*F30+G30),IF(#REF!="Cable autosoportado neutro AAAC - XLPE",D30*#REF!*(E30*F30+G30), IF(#REF!="Acometida concéntrica XLPE - 600 V",D30*#REF!*(E30*F30+G30), IF(#REF!="Cable autosoportado neutro ACSR - XLPE",D30*#REF!*(E30*F30+G30), IF(#REF!="Reserva BT 4 - AEO",D30*#REF!*(E30*F30+G30), IF(#REF!="Reserva BT 5 - AEO",D30*#REF!*(E30*F30+G30),”Error”))))))))))))))))</f>
        <v>#REF!</v>
      </c>
      <c r="I30" s="6" t="e">
        <f>IF(#REF!="Subterránea",IF(#REF!="XLPE Cu - 15 kV",D30*#REF!*(E30*F30+G30),IF(#REF!="XLPE Cu - 38 kV",D30*#REF!*(E30*F30+G30),IF(#REF!="XLPE Cu - 46 kV",D30*#REF!*(E30*F30+G30),IF(#REF!="XLPE AL - 15 kV",D30*#REF!*(E30*F30+G30), IF(#REF!="XLPE AL - 38 kV",D30*#REF!*(E30*F30+G30), IF(#REF!="XLPE AL - 46 kV",D30*#REF!*(E30*F30+G30), IF(#REF!="Reserva MT 1 - SUB",D30*#REF!*(E30*F30+G30), IF(#REF!="Reserva MT 2 - SUB",D30*#REF!*(E30*F30+G30),IF(#REF!="THW AL 600 V",D30*#REF!*(E30*F30+G30), IF(#REF!="THWN AL 600 V",D30*#REF!*(E30*F30+G30),IF(#REF!="THWN-2 AL 600 V",D30*#REF!*(E30*F30+G30),IF(#REF!="THWN-2 Cu 600 V",D30*#REF!*(E30*F30+G30), IF(#REF!="Reserva BT 2 - SUB",D30*#REF!*(E30*F30+G30), IF(#REF!="Reserva BT 3 - SUB",D30*#REF!*(E30*F30+G30), IF(#REF!="Reserva BT 4 - SUB",D30*#REF!*(E30*F30+G30), IF(#REF!="Reserva BT 5 - SUB",D30*#REF!*(E30*F30+G30),”Error”)))))))))))))))))</f>
        <v>#REF!</v>
      </c>
      <c r="J30" s="25" t="e">
        <f>IF(#REF!="Aérea",'Costos iniciales'!H30,IF(#REF!="Subterránea",'Costos iniciales'!I30,"Error"))</f>
        <v>#REF!</v>
      </c>
    </row>
    <row r="31" spans="2:10" x14ac:dyDescent="0.25">
      <c r="B31" s="2">
        <v>2</v>
      </c>
      <c r="C31" s="20">
        <v>336</v>
      </c>
      <c r="D31" s="16" t="e">
        <f>IF(B31=1,#REF!,IF(B31=2,#REF!,IF(B31=3,#REF!,IF(B31=4,#REF!,IF(B31=5,#REF!,IF(B31=6,#REF!,IF(B31=7,#REF!,IF(B31=8,#REF!, IF(B31=9,#REF!,IF(B31=10,#REF!,IF(B31=11,#REF!,”Error”)))))))))))</f>
        <v>#REF!</v>
      </c>
      <c r="E31" s="16" t="e">
        <f>IF(#REF!="Trifásico",3,IF(#REF!="Bifásico",2,IF(#REF!="Monofásico",1)))</f>
        <v>#REF!</v>
      </c>
      <c r="F31" s="16" t="e">
        <f>#REF!</f>
        <v>#REF!</v>
      </c>
      <c r="G31" s="16" t="e">
        <f>IF(#REF!="Si",1,IF(#REF!="No",0))</f>
        <v>#REF!</v>
      </c>
      <c r="H31" s="28" t="e">
        <f>IF(#REF!="Aérea",IF(#REF!="ACSR",D31*#REF!*(E31*F31+G31),IF(#REF!="AAAC",D31*#REF!*(E31*F31+G31),IF(#REF!="AAC semiaislado XLPE 15kV",D31*#REF!*(E31*F31+G31),IF(#REF!="ACSR semiaislado XLPE 15kV",D31*#REF!*(E31*F31+G31), IF(#REF!="AAAC semiaislado XLPE 35kV",D31*#REF!*(E31*F31+G31), IF(#REF!="ACSR semiaislado XLPE 35kV",D31*#REF!*(E31*F31+G31), IF(#REF!="AAAC semiaislado XLPE 35kV",D31*#REF!*(E31*F31+G31), IF(#REF!="AAAC semiaislado XLPE 44kV",D31*#REF!*(E31*F31+G31),IF(#REF!="Trenzada AL",D31*#REF!*(E31*F31+G31), IF(#REF!="Trenzada Cu",D31*#REF!*(E31*F31+G31),IF(#REF!="Cable autosoportado neutro AAAC - XLPE",D31*#REF!*(E31*F31+G31), IF(#REF!="Acometida concéntrica XLPE - 600 V",D31*#REF!*(E31*F31+G31), IF(#REF!="Cable autosoportado neutro ACSR - XLPE",D31*#REF!*(E31*F31+G31), IF(#REF!="Reserva BT 4 - AEO",D31*#REF!*(E31*F31+G31), IF(#REF!="Reserva BT 5 - AEO",D31*#REF!*(E31*F31+G31),”Error”))))))))))))))))</f>
        <v>#REF!</v>
      </c>
      <c r="I31" s="6" t="e">
        <f>IF(#REF!="Subterránea",IF(#REF!="XLPE Cu - 15 kV",D31*#REF!*(E31*F31+G31),IF(#REF!="XLPE Cu - 38 kV",D31*#REF!*(E31*F31+G31),IF(#REF!="XLPE Cu - 46 kV",D31*#REF!*(E31*F31+G31),IF(#REF!="XLPE AL - 15 kV",D31*#REF!*(E31*F31+G31), IF(#REF!="XLPE AL - 38 kV",D31*#REF!*(E31*F31+G31), IF(#REF!="XLPE AL - 46 kV",D31*#REF!*(E31*F31+G31), IF(#REF!="Reserva MT 1 - SUB",D31*#REF!*(E31*F31+G31), IF(#REF!="Reserva MT 2 - SUB",D31*#REF!*(E31*F31+G31),IF(#REF!="THW AL 600 V",D31*#REF!*(E31*F31+G31), IF(#REF!="THWN AL 600 V",D31*#REF!*(E31*F31+G31),IF(#REF!="THWN-2 AL 600 V",D31*#REF!*(E31*F31+G31),IF(#REF!="THWN-2 Cu 600 V",D31*#REF!*(E31*F31+G31), IF(#REF!="Reserva BT 2 - SUB",D31*#REF!*(E31*F31+G31), IF(#REF!="Reserva BT 3 - SUB",D31*#REF!*(E31*F31+G31), IF(#REF!="Reserva BT 4 - SUB",D31*#REF!*(E31*F31+G31), IF(#REF!="Reserva BT 5 - SUB",D31*#REF!*(E31*F31+G31),”Error”)))))))))))))))))</f>
        <v>#REF!</v>
      </c>
      <c r="J31" s="25" t="e">
        <f>IF(#REF!="Aérea",'Costos iniciales'!H31,IF(#REF!="Subterránea",'Costos iniciales'!I31,"Error"))</f>
        <v>#REF!</v>
      </c>
    </row>
    <row r="32" spans="2:10" x14ac:dyDescent="0.25">
      <c r="B32" s="2">
        <v>2</v>
      </c>
      <c r="C32" s="20">
        <v>266</v>
      </c>
      <c r="D32" s="16" t="e">
        <f>IF(B32=1,#REF!,IF(B32=2,#REF!,IF(B32=3,#REF!,IF(B32=4,#REF!,IF(B32=5,#REF!,IF(B32=6,#REF!,IF(B32=7,#REF!,IF(B32=8,#REF!, IF(B32=9,#REF!,IF(B32=10,#REF!,IF(B32=11,#REF!,”Error”)))))))))))</f>
        <v>#REF!</v>
      </c>
      <c r="E32" s="16" t="e">
        <f>IF(#REF!="Trifásico",3,IF(#REF!="Bifásico",2,IF(#REF!="Monofásico",1)))</f>
        <v>#REF!</v>
      </c>
      <c r="F32" s="16" t="e">
        <f>#REF!</f>
        <v>#REF!</v>
      </c>
      <c r="G32" s="16" t="e">
        <f>IF(#REF!="Si",1,IF(#REF!="No",0))</f>
        <v>#REF!</v>
      </c>
      <c r="H32" s="28" t="e">
        <f>IF(#REF!="Aérea",IF(#REF!="ACSR",D32*#REF!*(E32*F32+G32),IF(#REF!="AAAC",D32*#REF!*(E32*F32+G32),IF(#REF!="AAC semiaislado XLPE 15kV",D32*#REF!*(E32*F32+G32),IF(#REF!="ACSR semiaislado XLPE 15kV",D32*#REF!*(E32*F32+G32), IF(#REF!="AAAC semiaislado XLPE 35kV",D32*#REF!*(E32*F32+G32), IF(#REF!="ACSR semiaislado XLPE 35kV",D32*#REF!*(E32*F32+G32), IF(#REF!="AAAC semiaislado XLPE 35kV",D32*#REF!*(E32*F32+G32), IF(#REF!="AAAC semiaislado XLPE 44kV",D32*#REF!*(E32*F32+G32),IF(#REF!="Trenzada AL",D32*#REF!*(E32*F32+G32), IF(#REF!="Trenzada Cu",D32*#REF!*(E32*F32+G32),IF(#REF!="Cable autosoportado neutro AAAC - XLPE",D32*#REF!*(E32*F32+G32), IF(#REF!="Acometida concéntrica XLPE - 600 V",D32*#REF!*(E32*F32+G32), IF(#REF!="Cable autosoportado neutro ACSR - XLPE",D32*#REF!*(E32*F32+G32), IF(#REF!="Reserva BT 4 - AEO",D32*#REF!*(E32*F32+G32), IF(#REF!="Reserva BT 5 - AEO",D32*#REF!*(E32*F32+G32),”Error”))))))))))))))))</f>
        <v>#REF!</v>
      </c>
      <c r="I32" s="6" t="e">
        <f>IF(#REF!="Subterránea",IF(#REF!="XLPE Cu - 15 kV",D32*#REF!*(E32*F32+G32),IF(#REF!="XLPE Cu - 38 kV",D32*#REF!*(E32*F32+G32),IF(#REF!="XLPE Cu - 46 kV",D32*#REF!*(E32*F32+G32),IF(#REF!="XLPE AL - 15 kV",D32*#REF!*(E32*F32+G32), IF(#REF!="XLPE AL - 38 kV",D32*#REF!*(E32*F32+G32), IF(#REF!="XLPE AL - 46 kV",D32*#REF!*(E32*F32+G32), IF(#REF!="Reserva MT 1 - SUB",D32*#REF!*(E32*F32+G32), IF(#REF!="Reserva MT 2 - SUB",D32*#REF!*(E32*F32+G32),IF(#REF!="THW AL 600 V",D32*#REF!*(E32*F32+G32), IF(#REF!="THWN AL 600 V",D32*#REF!*(E32*F32+G32),IF(#REF!="THWN-2 AL 600 V",D32*#REF!*(E32*F32+G32),IF(#REF!="THWN-2 Cu 600 V",D32*#REF!*(E32*F32+G32), IF(#REF!="Reserva BT 2 - SUB",D32*#REF!*(E32*F32+G32), IF(#REF!="Reserva BT 3 - SUB",D32*#REF!*(E32*F32+G32), IF(#REF!="Reserva BT 4 - SUB",D32*#REF!*(E32*F32+G32), IF(#REF!="Reserva BT 5 - SUB",D32*#REF!*(E32*F32+G32),”Error”)))))))))))))))))</f>
        <v>#REF!</v>
      </c>
      <c r="J32" s="25" t="e">
        <f>IF(#REF!="Aérea",'Costos iniciales'!H32,IF(#REF!="Subterránea",'Costos iniciales'!I32,"Error"))</f>
        <v>#REF!</v>
      </c>
    </row>
    <row r="33" spans="2:10" x14ac:dyDescent="0.25">
      <c r="B33" s="2">
        <v>2</v>
      </c>
      <c r="C33" s="21">
        <v>250</v>
      </c>
      <c r="D33" s="16" t="e">
        <f>IF(B33=1,#REF!,IF(B33=2,#REF!,IF(B33=3,#REF!,IF(B33=4,#REF!,IF(B33=5,#REF!,IF(B33=6,#REF!,IF(B33=7,#REF!,IF(B33=8,#REF!, IF(B33=9,#REF!,IF(B33=10,#REF!,IF(B33=11,#REF!,”Error”)))))))))))</f>
        <v>#REF!</v>
      </c>
      <c r="E33" s="16" t="e">
        <f>IF(#REF!="Trifásico",3,IF(#REF!="Bifásico",2,IF(#REF!="Monofásico",1)))</f>
        <v>#REF!</v>
      </c>
      <c r="F33" s="16" t="e">
        <f>#REF!</f>
        <v>#REF!</v>
      </c>
      <c r="G33" s="16" t="e">
        <f>IF(#REF!="Si",1,IF(#REF!="No",0))</f>
        <v>#REF!</v>
      </c>
      <c r="H33" s="28" t="e">
        <f>IF(#REF!="Aérea",IF(#REF!="ACSR",D33*#REF!*(E33*F33+G33),IF(#REF!="AAAC",D33*#REF!*(E33*F33+G33),IF(#REF!="AAC semiaislado XLPE 15kV",D33*#REF!*(E33*F33+G33),IF(#REF!="ACSR semiaislado XLPE 15kV",D33*#REF!*(E33*F33+G33), IF(#REF!="AAAC semiaislado XLPE 35kV",D33*#REF!*(E33*F33+G33), IF(#REF!="ACSR semiaislado XLPE 35kV",D33*#REF!*(E33*F33+G33), IF(#REF!="AAAC semiaislado XLPE 35kV",D33*#REF!*(E33*F33+G33), IF(#REF!="AAAC semiaislado XLPE 44kV",D33*#REF!*(E33*F33+G33),IF(#REF!="Trenzada AL",D33*#REF!*(E33*F33+G33), IF(#REF!="Trenzada Cu",D33*#REF!*(E33*F33+G33),IF(#REF!="Cable autosoportado neutro AAAC - XLPE",D33*#REF!*(E33*F33+G33), IF(#REF!="Acometida concéntrica XLPE - 600 V",D33*#REF!*(E33*F33+G33), IF(#REF!="Cable autosoportado neutro ACSR - XLPE",D33*#REF!*(E33*F33+G33), IF(#REF!="Reserva BT 4 - AEO",D33*#REF!*(E33*F33+G33), IF(#REF!="Reserva BT 5 - AEO",D33*#REF!*(E33*F33+G33),”Error”))))))))))))))))</f>
        <v>#REF!</v>
      </c>
      <c r="I33" s="6" t="e">
        <f>IF(#REF!="Subterránea",IF(#REF!="XLPE Cu - 15 kV",D33*#REF!*(E33*F33+G33),IF(#REF!="XLPE Cu - 38 kV",D33*#REF!*(E33*F33+G33),IF(#REF!="XLPE Cu - 46 kV",D33*#REF!*(E33*F33+G33),IF(#REF!="XLPE AL - 15 kV",D33*#REF!*(E33*F33+G33), IF(#REF!="XLPE AL - 38 kV",D33*#REF!*(E33*F33+G33), IF(#REF!="XLPE AL - 46 kV",D33*#REF!*(E33*F33+G33), IF(#REF!="Reserva MT 1 - SUB",D33*#REF!*(E33*F33+G33), IF(#REF!="Reserva MT 2 - SUB",D33*#REF!*(E33*F33+G33),IF(#REF!="THW AL 600 V",D33*#REF!*(E33*F33+G33), IF(#REF!="THWN AL 600 V",D33*#REF!*(E33*F33+G33),IF(#REF!="THWN-2 AL 600 V",D33*#REF!*(E33*F33+G33),IF(#REF!="THWN-2 Cu 600 V",D33*#REF!*(E33*F33+G33), IF(#REF!="Reserva BT 2 - SUB",D33*#REF!*(E33*F33+G33), IF(#REF!="Reserva BT 3 - SUB",D33*#REF!*(E33*F33+G33), IF(#REF!="Reserva BT 4 - SUB",D33*#REF!*(E33*F33+G33), IF(#REF!="Reserva BT 5 - SUB",D33*#REF!*(E33*F33+G33),”Error”)))))))))))))))))</f>
        <v>#REF!</v>
      </c>
      <c r="J33" s="25" t="e">
        <f>IF(#REF!="Aérea",'Costos iniciales'!H33,IF(#REF!="Subterránea",'Costos iniciales'!I33,"Error"))</f>
        <v>#REF!</v>
      </c>
    </row>
    <row r="34" spans="2:10" x14ac:dyDescent="0.25">
      <c r="B34" s="2">
        <v>2</v>
      </c>
      <c r="C34" s="22" t="s">
        <v>23</v>
      </c>
      <c r="D34" s="16" t="e">
        <f>IF(B34=1,#REF!,IF(B34=2,#REF!,IF(B34=3,#REF!,IF(B34=4,#REF!,IF(B34=5,#REF!,IF(B34=6,#REF!,IF(B34=7,#REF!,IF(B34=8,#REF!, IF(B34=9,#REF!,IF(B34=10,#REF!,IF(B34=11,#REF!,”Error”)))))))))))</f>
        <v>#REF!</v>
      </c>
      <c r="E34" s="16" t="e">
        <f>IF(#REF!="Trifásico",3,IF(#REF!="Bifásico",2,IF(#REF!="Monofásico",1)))</f>
        <v>#REF!</v>
      </c>
      <c r="F34" s="16" t="e">
        <f>#REF!</f>
        <v>#REF!</v>
      </c>
      <c r="G34" s="16" t="e">
        <f>IF(#REF!="Si",1,IF(#REF!="No",0))</f>
        <v>#REF!</v>
      </c>
      <c r="H34" s="28" t="e">
        <f>IF(#REF!="Aérea",IF(#REF!="ACSR",D34*#REF!*(E34*F34+G34),IF(#REF!="AAAC",D34*#REF!*(E34*F34+G34),IF(#REF!="AAC semiaislado XLPE 15kV",D34*#REF!*(E34*F34+G34),IF(#REF!="ACSR semiaislado XLPE 15kV",D34*#REF!*(E34*F34+G34), IF(#REF!="AAAC semiaislado XLPE 35kV",D34*#REF!*(E34*F34+G34), IF(#REF!="ACSR semiaislado XLPE 35kV",D34*#REF!*(E34*F34+G34), IF(#REF!="AAAC semiaislado XLPE 35kV",D34*#REF!*(E34*F34+G34), IF(#REF!="AAAC semiaislado XLPE 44kV",D34*#REF!*(E34*F34+G34),IF(#REF!="Trenzada AL",D34*#REF!*(E34*F34+G34), IF(#REF!="Trenzada Cu",D34*#REF!*(E34*F34+G34),IF(#REF!="Cable autosoportado neutro AAAC - XLPE",D34*#REF!*(E34*F34+G34), IF(#REF!="Acometida concéntrica XLPE - 600 V",D34*#REF!*(E34*F34+G34), IF(#REF!="Cable autosoportado neutro ACSR - XLPE",D34*#REF!*(E34*F34+G34), IF(#REF!="Reserva BT 4 - AEO",D34*#REF!*(E34*F34+G34), IF(#REF!="Reserva BT 5 - AEO",D34*#REF!*(E34*F34+G34),”Error”))))))))))))))))</f>
        <v>#REF!</v>
      </c>
      <c r="I34" s="6" t="e">
        <f>IF(#REF!="Subterránea",IF(#REF!="XLPE Cu - 15 kV",D34*#REF!*(E34*F34+G34),IF(#REF!="XLPE Cu - 38 kV",D34*#REF!*(E34*F34+G34),IF(#REF!="XLPE Cu - 46 kV",D34*#REF!*(E34*F34+G34),IF(#REF!="XLPE AL - 15 kV",D34*#REF!*(E34*F34+G34), IF(#REF!="XLPE AL - 38 kV",D34*#REF!*(E34*F34+G34), IF(#REF!="XLPE AL - 46 kV",D34*#REF!*(E34*F34+G34), IF(#REF!="Reserva MT 1 - SUB",D34*#REF!*(E34*F34+G34), IF(#REF!="Reserva MT 2 - SUB",D34*#REF!*(E34*F34+G34),IF(#REF!="THW AL 600 V",D34*#REF!*(E34*F34+G34), IF(#REF!="THWN AL 600 V",D34*#REF!*(E34*F34+G34),IF(#REF!="THWN-2 AL 600 V",D34*#REF!*(E34*F34+G34),IF(#REF!="THWN-2 Cu 600 V",D34*#REF!*(E34*F34+G34), IF(#REF!="Reserva BT 2 - SUB",D34*#REF!*(E34*F34+G34), IF(#REF!="Reserva BT 3 - SUB",D34*#REF!*(E34*F34+G34), IF(#REF!="Reserva BT 4 - SUB",D34*#REF!*(E34*F34+G34), IF(#REF!="Reserva BT 5 - SUB",D34*#REF!*(E34*F34+G34),”Error”)))))))))))))))))</f>
        <v>#REF!</v>
      </c>
      <c r="J34" s="25" t="e">
        <f>IF(#REF!="Aérea",'Costos iniciales'!H34,IF(#REF!="Subterránea",'Costos iniciales'!I34,"Error"))</f>
        <v>#REF!</v>
      </c>
    </row>
    <row r="35" spans="2:10" x14ac:dyDescent="0.25">
      <c r="B35" s="2">
        <v>2</v>
      </c>
      <c r="C35" s="20" t="s">
        <v>22</v>
      </c>
      <c r="D35" s="16" t="e">
        <f>IF(B35=1,#REF!,IF(B35=2,#REF!,IF(B35=3,#REF!,IF(B35=4,#REF!,IF(B35=5,#REF!,IF(B35=6,#REF!,IF(B35=7,#REF!,IF(B35=8,#REF!, IF(B35=9,#REF!,IF(B35=10,#REF!,IF(B35=11,#REF!,”Error”)))))))))))</f>
        <v>#REF!</v>
      </c>
      <c r="E35" s="16" t="e">
        <f>IF(#REF!="Trifásico",3,IF(#REF!="Bifásico",2,IF(#REF!="Monofásico",1)))</f>
        <v>#REF!</v>
      </c>
      <c r="F35" s="16" t="e">
        <f>#REF!</f>
        <v>#REF!</v>
      </c>
      <c r="G35" s="16" t="e">
        <f>IF(#REF!="Si",1,IF(#REF!="No",0))</f>
        <v>#REF!</v>
      </c>
      <c r="H35" s="28" t="e">
        <f>IF(#REF!="Aérea",IF(#REF!="ACSR",D35*#REF!*(E35*F35+G35),IF(#REF!="AAAC",D35*#REF!*(E35*F35+G35),IF(#REF!="AAC semiaislado XLPE 15kV",D35*#REF!*(E35*F35+G35),IF(#REF!="ACSR semiaislado XLPE 15kV",D35*#REF!*(E35*F35+G35), IF(#REF!="AAAC semiaislado XLPE 35kV",D35*#REF!*(E35*F35+G35), IF(#REF!="ACSR semiaislado XLPE 35kV",D35*#REF!*(E35*F35+G35), IF(#REF!="AAAC semiaislado XLPE 35kV",D35*#REF!*(E35*F35+G35), IF(#REF!="AAAC semiaislado XLPE 44kV",D35*#REF!*(E35*F35+G35),IF(#REF!="Trenzada AL",D35*#REF!*(E35*F35+G35), IF(#REF!="Trenzada Cu",D35*#REF!*(E35*F35+G35),IF(#REF!="Cable autosoportado neutro AAAC - XLPE",D35*#REF!*(E35*F35+G35), IF(#REF!="Acometida concéntrica XLPE - 600 V",D35*#REF!*(E35*F35+G35), IF(#REF!="Cable autosoportado neutro ACSR - XLPE",D35*#REF!*(E35*F35+G35), IF(#REF!="Reserva BT 4 - AEO",D35*#REF!*(E35*F35+G35), IF(#REF!="Reserva BT 5 - AEO",D35*#REF!*(E35*F35+G35),”Error”))))))))))))))))</f>
        <v>#REF!</v>
      </c>
      <c r="I35" s="6" t="e">
        <f>IF(#REF!="Subterránea",IF(#REF!="XLPE Cu - 15 kV",D35*#REF!*(E35*F35+G35),IF(#REF!="XLPE Cu - 38 kV",D35*#REF!*(E35*F35+G35),IF(#REF!="XLPE Cu - 46 kV",D35*#REF!*(E35*F35+G35),IF(#REF!="XLPE AL - 15 kV",D35*#REF!*(E35*F35+G35), IF(#REF!="XLPE AL - 38 kV",D35*#REF!*(E35*F35+G35), IF(#REF!="XLPE AL - 46 kV",D35*#REF!*(E35*F35+G35), IF(#REF!="Reserva MT 1 - SUB",D35*#REF!*(E35*F35+G35), IF(#REF!="Reserva MT 2 - SUB",D35*#REF!*(E35*F35+G35),IF(#REF!="THW AL 600 V",D35*#REF!*(E35*F35+G35), IF(#REF!="THWN AL 600 V",D35*#REF!*(E35*F35+G35),IF(#REF!="THWN-2 AL 600 V",D35*#REF!*(E35*F35+G35),IF(#REF!="THWN-2 Cu 600 V",D35*#REF!*(E35*F35+G35), IF(#REF!="Reserva BT 2 - SUB",D35*#REF!*(E35*F35+G35), IF(#REF!="Reserva BT 3 - SUB",D35*#REF!*(E35*F35+G35), IF(#REF!="Reserva BT 4 - SUB",D35*#REF!*(E35*F35+G35), IF(#REF!="Reserva BT 5 - SUB",D35*#REF!*(E35*F35+G35),”Error”)))))))))))))))))</f>
        <v>#REF!</v>
      </c>
      <c r="J35" s="25" t="e">
        <f>IF(#REF!="Aérea",'Costos iniciales'!H35,IF(#REF!="Subterránea",'Costos iniciales'!I35,"Error"))</f>
        <v>#REF!</v>
      </c>
    </row>
    <row r="36" spans="2:10" x14ac:dyDescent="0.25">
      <c r="B36" s="2">
        <v>2</v>
      </c>
      <c r="C36" s="20" t="s">
        <v>21</v>
      </c>
      <c r="D36" s="16" t="e">
        <f>IF(B36=1,#REF!,IF(B36=2,#REF!,IF(B36=3,#REF!,IF(B36=4,#REF!,IF(B36=5,#REF!,IF(B36=6,#REF!,IF(B36=7,#REF!,IF(B36=8,#REF!, IF(B36=9,#REF!,IF(B36=10,#REF!,IF(B36=11,#REF!,”Error”)))))))))))</f>
        <v>#REF!</v>
      </c>
      <c r="E36" s="16" t="e">
        <f>IF(#REF!="Trifásico",3,IF(#REF!="Bifásico",2,IF(#REF!="Monofásico",1)))</f>
        <v>#REF!</v>
      </c>
      <c r="F36" s="16" t="e">
        <f>#REF!</f>
        <v>#REF!</v>
      </c>
      <c r="G36" s="16" t="e">
        <f>IF(#REF!="Si",1,IF(#REF!="No",0))</f>
        <v>#REF!</v>
      </c>
      <c r="H36" s="28" t="e">
        <f>IF(#REF!="Aérea",IF(#REF!="ACSR",D36*#REF!*(E36*F36+G36),IF(#REF!="AAAC",D36*#REF!*(E36*F36+G36),IF(#REF!="AAC semiaislado XLPE 15kV",D36*#REF!*(E36*F36+G36),IF(#REF!="ACSR semiaislado XLPE 15kV",D36*#REF!*(E36*F36+G36), IF(#REF!="AAAC semiaislado XLPE 35kV",D36*#REF!*(E36*F36+G36), IF(#REF!="ACSR semiaislado XLPE 35kV",D36*#REF!*(E36*F36+G36), IF(#REF!="AAAC semiaislado XLPE 35kV",D36*#REF!*(E36*F36+G36), IF(#REF!="AAAC semiaislado XLPE 44kV",D36*#REF!*(E36*F36+G36),IF(#REF!="Trenzada AL",D36*#REF!*(E36*F36+G36), IF(#REF!="Trenzada Cu",D36*#REF!*(E36*F36+G36),IF(#REF!="Cable autosoportado neutro AAAC - XLPE",D36*#REF!*(E36*F36+G36), IF(#REF!="Acometida concéntrica XLPE - 600 V",D36*#REF!*(E36*F36+G36), IF(#REF!="Cable autosoportado neutro ACSR - XLPE",D36*#REF!*(E36*F36+G36), IF(#REF!="Reserva BT 4 - AEO",D36*#REF!*(E36*F36+G36), IF(#REF!="Reserva BT 5 - AEO",D36*#REF!*(E36*F36+G36),”Error”))))))))))))))))</f>
        <v>#REF!</v>
      </c>
      <c r="I36" s="6" t="e">
        <f>IF(#REF!="Subterránea",IF(#REF!="XLPE Cu - 15 kV",D36*#REF!*(E36*F36+G36),IF(#REF!="XLPE Cu - 38 kV",D36*#REF!*(E36*F36+G36),IF(#REF!="XLPE Cu - 46 kV",D36*#REF!*(E36*F36+G36),IF(#REF!="XLPE AL - 15 kV",D36*#REF!*(E36*F36+G36), IF(#REF!="XLPE AL - 38 kV",D36*#REF!*(E36*F36+G36), IF(#REF!="XLPE AL - 46 kV",D36*#REF!*(E36*F36+G36), IF(#REF!="Reserva MT 1 - SUB",D36*#REF!*(E36*F36+G36), IF(#REF!="Reserva MT 2 - SUB",D36*#REF!*(E36*F36+G36),IF(#REF!="THW AL 600 V",D36*#REF!*(E36*F36+G36), IF(#REF!="THWN AL 600 V",D36*#REF!*(E36*F36+G36),IF(#REF!="THWN-2 AL 600 V",D36*#REF!*(E36*F36+G36),IF(#REF!="THWN-2 Cu 600 V",D36*#REF!*(E36*F36+G36), IF(#REF!="Reserva BT 2 - SUB",D36*#REF!*(E36*F36+G36), IF(#REF!="Reserva BT 3 - SUB",D36*#REF!*(E36*F36+G36), IF(#REF!="Reserva BT 4 - SUB",D36*#REF!*(E36*F36+G36), IF(#REF!="Reserva BT 5 - SUB",D36*#REF!*(E36*F36+G36),”Error”)))))))))))))))))</f>
        <v>#REF!</v>
      </c>
      <c r="J36" s="25" t="e">
        <f>IF(#REF!="Aérea",'Costos iniciales'!H36,IF(#REF!="Subterránea",'Costos iniciales'!I36,"Error"))</f>
        <v>#REF!</v>
      </c>
    </row>
    <row r="37" spans="2:10" x14ac:dyDescent="0.25">
      <c r="B37" s="2">
        <v>2</v>
      </c>
      <c r="C37" s="20" t="s">
        <v>20</v>
      </c>
      <c r="D37" s="16" t="e">
        <f>IF(B37=1,#REF!,IF(B37=2,#REF!,IF(B37=3,#REF!,IF(B37=4,#REF!,IF(B37=5,#REF!,IF(B37=6,#REF!,IF(B37=7,#REF!,IF(B37=8,#REF!, IF(B37=9,#REF!,IF(B37=10,#REF!,IF(B37=11,#REF!,”Error”)))))))))))</f>
        <v>#REF!</v>
      </c>
      <c r="E37" s="16" t="e">
        <f>IF(#REF!="Trifásico",3,IF(#REF!="Bifásico",2,IF(#REF!="Monofásico",1)))</f>
        <v>#REF!</v>
      </c>
      <c r="F37" s="16" t="e">
        <f>#REF!</f>
        <v>#REF!</v>
      </c>
      <c r="G37" s="16" t="e">
        <f>IF(#REF!="Si",1,IF(#REF!="No",0))</f>
        <v>#REF!</v>
      </c>
      <c r="H37" s="28" t="e">
        <f>IF(#REF!="Aérea",IF(#REF!="ACSR",D37*#REF!*(E37*F37+G37),IF(#REF!="AAAC",D37*#REF!*(E37*F37+G37),IF(#REF!="AAC semiaislado XLPE 15kV",D37*#REF!*(E37*F37+G37),IF(#REF!="ACSR semiaislado XLPE 15kV",D37*#REF!*(E37*F37+G37), IF(#REF!="AAAC semiaislado XLPE 35kV",D37*#REF!*(E37*F37+G37), IF(#REF!="ACSR semiaislado XLPE 35kV",D37*#REF!*(E37*F37+G37), IF(#REF!="AAAC semiaislado XLPE 35kV",D37*#REF!*(E37*F37+G37), IF(#REF!="AAAC semiaislado XLPE 44kV",D37*#REF!*(E37*F37+G37),IF(#REF!="Trenzada AL",D37*#REF!*(E37*F37+G37), IF(#REF!="Trenzada Cu",D37*#REF!*(E37*F37+G37),IF(#REF!="Cable autosoportado neutro AAAC - XLPE",D37*#REF!*(E37*F37+G37), IF(#REF!="Acometida concéntrica XLPE - 600 V",D37*#REF!*(E37*F37+G37), IF(#REF!="Cable autosoportado neutro ACSR - XLPE",D37*#REF!*(E37*F37+G37), IF(#REF!="Reserva BT 4 - AEO",D37*#REF!*(E37*F37+G37), IF(#REF!="Reserva BT 5 - AEO",D37*#REF!*(E37*F37+G37),”Error”))))))))))))))))</f>
        <v>#REF!</v>
      </c>
      <c r="I37" s="6" t="e">
        <f>IF(#REF!="Subterránea",IF(#REF!="XLPE Cu - 15 kV",D37*#REF!*(E37*F37+G37),IF(#REF!="XLPE Cu - 38 kV",D37*#REF!*(E37*F37+G37),IF(#REF!="XLPE Cu - 46 kV",D37*#REF!*(E37*F37+G37),IF(#REF!="XLPE AL - 15 kV",D37*#REF!*(E37*F37+G37), IF(#REF!="XLPE AL - 38 kV",D37*#REF!*(E37*F37+G37), IF(#REF!="XLPE AL - 46 kV",D37*#REF!*(E37*F37+G37), IF(#REF!="Reserva MT 1 - SUB",D37*#REF!*(E37*F37+G37), IF(#REF!="Reserva MT 2 - SUB",D37*#REF!*(E37*F37+G37),IF(#REF!="THW AL 600 V",D37*#REF!*(E37*F37+G37), IF(#REF!="THWN AL 600 V",D37*#REF!*(E37*F37+G37),IF(#REF!="THWN-2 AL 600 V",D37*#REF!*(E37*F37+G37),IF(#REF!="THWN-2 Cu 600 V",D37*#REF!*(E37*F37+G37), IF(#REF!="Reserva BT 2 - SUB",D37*#REF!*(E37*F37+G37), IF(#REF!="Reserva BT 3 - SUB",D37*#REF!*(E37*F37+G37), IF(#REF!="Reserva BT 4 - SUB",D37*#REF!*(E37*F37+G37), IF(#REF!="Reserva BT 5 - SUB",D37*#REF!*(E37*F37+G37),”Error”)))))))))))))))))</f>
        <v>#REF!</v>
      </c>
      <c r="J37" s="25" t="e">
        <f>IF(#REF!="Aérea",'Costos iniciales'!H37,IF(#REF!="Subterránea",'Costos iniciales'!I37,"Error"))</f>
        <v>#REF!</v>
      </c>
    </row>
    <row r="38" spans="2:10" x14ac:dyDescent="0.25">
      <c r="B38" s="2">
        <v>2</v>
      </c>
      <c r="C38" s="20">
        <v>1</v>
      </c>
      <c r="D38" s="16" t="e">
        <f>IF(B38=1,#REF!,IF(B38=2,#REF!,IF(B38=3,#REF!,IF(B38=4,#REF!,IF(B38=5,#REF!,IF(B38=6,#REF!,IF(B38=7,#REF!,IF(B38=8,#REF!, IF(B38=9,#REF!,IF(B38=10,#REF!,IF(B38=11,#REF!,”Error”)))))))))))</f>
        <v>#REF!</v>
      </c>
      <c r="E38" s="16" t="e">
        <f>IF(#REF!="Trifásico",3,IF(#REF!="Bifásico",2,IF(#REF!="Monofásico",1)))</f>
        <v>#REF!</v>
      </c>
      <c r="F38" s="16" t="e">
        <f>#REF!</f>
        <v>#REF!</v>
      </c>
      <c r="G38" s="16" t="e">
        <f>IF(#REF!="Si",1,IF(#REF!="No",0))</f>
        <v>#REF!</v>
      </c>
      <c r="H38" s="28" t="e">
        <f>IF(#REF!="Aérea",IF(#REF!="ACSR",D38*#REF!*(E38*F38+G38),IF(#REF!="AAAC",D38*#REF!*(E38*F38+G38),IF(#REF!="AAC semiaislado XLPE 15kV",D38*#REF!*(E38*F38+G38),IF(#REF!="ACSR semiaislado XLPE 15kV",D38*#REF!*(E38*F38+G38), IF(#REF!="AAAC semiaislado XLPE 35kV",D38*#REF!*(E38*F38+G38), IF(#REF!="ACSR semiaislado XLPE 35kV",D38*#REF!*(E38*F38+G38), IF(#REF!="AAAC semiaislado XLPE 35kV",D38*#REF!*(E38*F38+G38), IF(#REF!="AAAC semiaislado XLPE 44kV",D38*#REF!*(E38*F38+G38),IF(#REF!="Trenzada AL",D38*#REF!*(E38*F38+G38), IF(#REF!="Trenzada Cu",D38*#REF!*(E38*F38+G38),IF(#REF!="Cable autosoportado neutro AAAC - XLPE",D38*#REF!*(E38*F38+G38), IF(#REF!="Acometida concéntrica XLPE - 600 V",D38*#REF!*(E38*F38+G38), IF(#REF!="Cable autosoportado neutro ACSR - XLPE",D38*#REF!*(E38*F38+G38), IF(#REF!="Reserva BT 4 - AEO",D38*#REF!*(E38*F38+G38), IF(#REF!="Reserva BT 5 - AEO",D38*#REF!*(E38*F38+G38),”Error”))))))))))))))))</f>
        <v>#REF!</v>
      </c>
      <c r="I38" s="6" t="e">
        <f>IF(#REF!="Subterránea",IF(#REF!="XLPE Cu - 15 kV",D38*#REF!*(E38*F38+G38),IF(#REF!="XLPE Cu - 38 kV",D38*#REF!*(E38*F38+G38),IF(#REF!="XLPE Cu - 46 kV",D38*#REF!*(E38*F38+G38),IF(#REF!="XLPE AL - 15 kV",D38*#REF!*(E38*F38+G38), IF(#REF!="XLPE AL - 38 kV",D38*#REF!*(E38*F38+G38), IF(#REF!="XLPE AL - 46 kV",D38*#REF!*(E38*F38+G38), IF(#REF!="Reserva MT 1 - SUB",D38*#REF!*(E38*F38+G38), IF(#REF!="Reserva MT 2 - SUB",D38*#REF!*(E38*F38+G38),IF(#REF!="THW AL 600 V",D38*#REF!*(E38*F38+G38), IF(#REF!="THWN AL 600 V",D38*#REF!*(E38*F38+G38),IF(#REF!="THWN-2 AL 600 V",D38*#REF!*(E38*F38+G38),IF(#REF!="THWN-2 Cu 600 V",D38*#REF!*(E38*F38+G38), IF(#REF!="Reserva BT 2 - SUB",D38*#REF!*(E38*F38+G38), IF(#REF!="Reserva BT 3 - SUB",D38*#REF!*(E38*F38+G38), IF(#REF!="Reserva BT 4 - SUB",D38*#REF!*(E38*F38+G38), IF(#REF!="Reserva BT 5 - SUB",D38*#REF!*(E38*F38+G38),”Error”)))))))))))))))))</f>
        <v>#REF!</v>
      </c>
      <c r="J38" s="25" t="e">
        <f>IF(#REF!="Aérea",'Costos iniciales'!H38,IF(#REF!="Subterránea",'Costos iniciales'!I38,"Error"))</f>
        <v>#REF!</v>
      </c>
    </row>
    <row r="39" spans="2:10" x14ac:dyDescent="0.25">
      <c r="B39" s="2">
        <v>2</v>
      </c>
      <c r="C39" s="20">
        <v>2</v>
      </c>
      <c r="D39" s="16" t="e">
        <f>IF(B39=1,#REF!,IF(B39=2,#REF!,IF(B39=3,#REF!,IF(B39=4,#REF!,IF(B39=5,#REF!,IF(B39=6,#REF!,IF(B39=7,#REF!,IF(B39=8,#REF!, IF(B39=9,#REF!,IF(B39=10,#REF!,IF(B39=11,#REF!,”Error”)))))))))))</f>
        <v>#REF!</v>
      </c>
      <c r="E39" s="16" t="e">
        <f>IF(#REF!="Trifásico",3,IF(#REF!="Bifásico",2,IF(#REF!="Monofásico",1)))</f>
        <v>#REF!</v>
      </c>
      <c r="F39" s="16" t="e">
        <f>#REF!</f>
        <v>#REF!</v>
      </c>
      <c r="G39" s="16" t="e">
        <f>IF(#REF!="Si",1,IF(#REF!="No",0))</f>
        <v>#REF!</v>
      </c>
      <c r="H39" s="28" t="e">
        <f>IF(#REF!="Aérea",IF(#REF!="ACSR",D39*#REF!*(E39*F39+G39),IF(#REF!="AAAC",D39*#REF!*(E39*F39+G39),IF(#REF!="AAC semiaislado XLPE 15kV",D39*#REF!*(E39*F39+G39),IF(#REF!="ACSR semiaislado XLPE 15kV",D39*#REF!*(E39*F39+G39), IF(#REF!="AAAC semiaislado XLPE 35kV",D39*#REF!*(E39*F39+G39), IF(#REF!="ACSR semiaislado XLPE 35kV",D39*#REF!*(E39*F39+G39), IF(#REF!="AAAC semiaislado XLPE 35kV",D39*#REF!*(E39*F39+G39), IF(#REF!="AAAC semiaislado XLPE 44kV",D39*#REF!*(E39*F39+G39),IF(#REF!="Trenzada AL",D39*#REF!*(E39*F39+G39), IF(#REF!="Trenzada Cu",D39*#REF!*(E39*F39+G39),IF(#REF!="Cable autosoportado neutro AAAC - XLPE",D39*#REF!*(E39*F39+G39), IF(#REF!="Acometida concéntrica XLPE - 600 V",D39*#REF!*(E39*F39+G39), IF(#REF!="Cable autosoportado neutro ACSR - XLPE",D39*#REF!*(E39*F39+G39), IF(#REF!="Reserva BT 4 - AEO",D39*#REF!*(E39*F39+G39), IF(#REF!="Reserva BT 5 - AEO",D39*#REF!*(E39*F39+G39),”Error”))))))))))))))))</f>
        <v>#REF!</v>
      </c>
      <c r="I39" s="6" t="e">
        <f>IF(#REF!="Subterránea",IF(#REF!="XLPE Cu - 15 kV",D39*#REF!*(E39*F39+G39),IF(#REF!="XLPE Cu - 38 kV",D39*#REF!*(E39*F39+G39),IF(#REF!="XLPE Cu - 46 kV",D39*#REF!*(E39*F39+G39),IF(#REF!="XLPE AL - 15 kV",D39*#REF!*(E39*F39+G39), IF(#REF!="XLPE AL - 38 kV",D39*#REF!*(E39*F39+G39), IF(#REF!="XLPE AL - 46 kV",D39*#REF!*(E39*F39+G39), IF(#REF!="Reserva MT 1 - SUB",D39*#REF!*(E39*F39+G39), IF(#REF!="Reserva MT 2 - SUB",D39*#REF!*(E39*F39+G39),IF(#REF!="THW AL 600 V",D39*#REF!*(E39*F39+G39), IF(#REF!="THWN AL 600 V",D39*#REF!*(E39*F39+G39),IF(#REF!="THWN-2 AL 600 V",D39*#REF!*(E39*F39+G39),IF(#REF!="THWN-2 Cu 600 V",D39*#REF!*(E39*F39+G39), IF(#REF!="Reserva BT 2 - SUB",D39*#REF!*(E39*F39+G39), IF(#REF!="Reserva BT 3 - SUB",D39*#REF!*(E39*F39+G39), IF(#REF!="Reserva BT 4 - SUB",D39*#REF!*(E39*F39+G39), IF(#REF!="Reserva BT 5 - SUB",D39*#REF!*(E39*F39+G39),”Error”)))))))))))))))))</f>
        <v>#REF!</v>
      </c>
      <c r="J39" s="25" t="e">
        <f>IF(#REF!="Aérea",'Costos iniciales'!H39,IF(#REF!="Subterránea",'Costos iniciales'!I39,"Error"))</f>
        <v>#REF!</v>
      </c>
    </row>
    <row r="40" spans="2:10" x14ac:dyDescent="0.25">
      <c r="B40" s="2">
        <v>2</v>
      </c>
      <c r="C40" s="20">
        <v>4</v>
      </c>
      <c r="D40" s="16" t="e">
        <f>IF(B40=1,#REF!,IF(B40=2,#REF!,IF(B40=3,#REF!,IF(B40=4,#REF!,IF(B40=5,#REF!,IF(B40=6,#REF!,IF(B40=7,#REF!,IF(B40=8,#REF!, IF(B40=9,#REF!,IF(B40=10,#REF!,IF(B40=11,#REF!,”Error”)))))))))))</f>
        <v>#REF!</v>
      </c>
      <c r="E40" s="16" t="e">
        <f>IF(#REF!="Trifásico",3,IF(#REF!="Bifásico",2,IF(#REF!="Monofásico",1)))</f>
        <v>#REF!</v>
      </c>
      <c r="F40" s="16" t="e">
        <f>#REF!</f>
        <v>#REF!</v>
      </c>
      <c r="G40" s="16" t="e">
        <f>IF(#REF!="Si",1,IF(#REF!="No",0))</f>
        <v>#REF!</v>
      </c>
      <c r="H40" s="28" t="e">
        <f>IF(#REF!="Aérea",IF(#REF!="ACSR",D40*#REF!*(E40*F40+G40),IF(#REF!="AAAC",D40*#REF!*(E40*F40+G40),IF(#REF!="AAC semiaislado XLPE 15kV",D40*#REF!*(E40*F40+G40),IF(#REF!="ACSR semiaislado XLPE 15kV",D40*#REF!*(E40*F40+G40), IF(#REF!="AAAC semiaislado XLPE 35kV",D40*#REF!*(E40*F40+G40), IF(#REF!="ACSR semiaislado XLPE 35kV",D40*#REF!*(E40*F40+G40), IF(#REF!="AAAC semiaislado XLPE 35kV",D40*#REF!*(E40*F40+G40), IF(#REF!="AAAC semiaislado XLPE 44kV",D40*#REF!*(E40*F40+G40),IF(#REF!="Trenzada AL",D40*#REF!*(E40*F40+G40), IF(#REF!="Trenzada Cu",D40*#REF!*(E40*F40+G40),IF(#REF!="Cable autosoportado neutro AAAC - XLPE",D40*#REF!*(E40*F40+G40), IF(#REF!="Acometida concéntrica XLPE - 600 V",D40*#REF!*(E40*F40+G40), IF(#REF!="Cable autosoportado neutro ACSR - XLPE",D40*#REF!*(E40*F40+G40), IF(#REF!="Reserva BT 4 - AEO",D40*#REF!*(E40*F40+G40), IF(#REF!="Reserva BT 5 - AEO",D40*#REF!*(E40*F40+G40),”Error”))))))))))))))))</f>
        <v>#REF!</v>
      </c>
      <c r="I40" s="6" t="e">
        <f>IF(#REF!="Subterránea",IF(#REF!="XLPE Cu - 15 kV",D40*#REF!*(E40*F40+G40),IF(#REF!="XLPE Cu - 38 kV",D40*#REF!*(E40*F40+G40),IF(#REF!="XLPE Cu - 46 kV",D40*#REF!*(E40*F40+G40),IF(#REF!="XLPE AL - 15 kV",D40*#REF!*(E40*F40+G40), IF(#REF!="XLPE AL - 38 kV",D40*#REF!*(E40*F40+G40), IF(#REF!="XLPE AL - 46 kV",D40*#REF!*(E40*F40+G40), IF(#REF!="Reserva MT 1 - SUB",D40*#REF!*(E40*F40+G40), IF(#REF!="Reserva MT 2 - SUB",D40*#REF!*(E40*F40+G40),IF(#REF!="THW AL 600 V",D40*#REF!*(E40*F40+G40), IF(#REF!="THWN AL 600 V",D40*#REF!*(E40*F40+G40),IF(#REF!="THWN-2 AL 600 V",D40*#REF!*(E40*F40+G40),IF(#REF!="THWN-2 Cu 600 V",D40*#REF!*(E40*F40+G40), IF(#REF!="Reserva BT 2 - SUB",D40*#REF!*(E40*F40+G40), IF(#REF!="Reserva BT 3 - SUB",D40*#REF!*(E40*F40+G40), IF(#REF!="Reserva BT 4 - SUB",D40*#REF!*(E40*F40+G40), IF(#REF!="Reserva BT 5 - SUB",D40*#REF!*(E40*F40+G40),”Error”)))))))))))))))))</f>
        <v>#REF!</v>
      </c>
      <c r="J40" s="25" t="e">
        <f>IF(#REF!="Aérea",'Costos iniciales'!H40,IF(#REF!="Subterránea",'Costos iniciales'!I40,"Error"))</f>
        <v>#REF!</v>
      </c>
    </row>
    <row r="41" spans="2:10" x14ac:dyDescent="0.25">
      <c r="B41" s="2">
        <v>2</v>
      </c>
      <c r="C41" s="20">
        <v>6</v>
      </c>
      <c r="D41" s="16" t="e">
        <f>IF(B41=1,#REF!,IF(B41=2,#REF!,IF(B41=3,#REF!,IF(B41=4,#REF!,IF(B41=5,#REF!,IF(B41=6,#REF!,IF(B41=7,#REF!,IF(B41=8,#REF!, IF(B41=9,#REF!,IF(B41=10,#REF!,IF(B41=11,#REF!,”Error”)))))))))))</f>
        <v>#REF!</v>
      </c>
      <c r="E41" s="16" t="e">
        <f>IF(#REF!="Trifásico",3,IF(#REF!="Bifásico",2,IF(#REF!="Monofásico",1)))</f>
        <v>#REF!</v>
      </c>
      <c r="F41" s="16" t="e">
        <f>#REF!</f>
        <v>#REF!</v>
      </c>
      <c r="G41" s="16" t="e">
        <f>IF(#REF!="Si",1,IF(#REF!="No",0))</f>
        <v>#REF!</v>
      </c>
      <c r="H41" s="28" t="e">
        <f>IF(#REF!="Aérea",IF(#REF!="ACSR",D41*#REF!*(E41*F41+G41),IF(#REF!="AAAC",D41*#REF!*(E41*F41+G41),IF(#REF!="AAC semiaislado XLPE 15kV",D41*#REF!*(E41*F41+G41),IF(#REF!="ACSR semiaislado XLPE 15kV",D41*#REF!*(E41*F41+G41), IF(#REF!="AAAC semiaislado XLPE 35kV",D41*#REF!*(E41*F41+G41), IF(#REF!="ACSR semiaislado XLPE 35kV",D41*#REF!*(E41*F41+G41), IF(#REF!="AAAC semiaislado XLPE 35kV",D41*#REF!*(E41*F41+G41), IF(#REF!="AAAC semiaislado XLPE 44kV",D41*#REF!*(E41*F41+G41),IF(#REF!="Trenzada AL",D41*#REF!*(E41*F41+G41), IF(#REF!="Trenzada Cu",D41*#REF!*(E41*F41+G41),IF(#REF!="Cable autosoportado neutro AAAC - XLPE",D41*#REF!*(E41*F41+G41), IF(#REF!="Acometida concéntrica XLPE - 600 V",D41*#REF!*(E41*F41+G41), IF(#REF!="Cable autosoportado neutro ACSR - XLPE",D41*#REF!*(E41*F41+G41), IF(#REF!="Reserva BT 4 - AEO",D41*#REF!*(E41*F41+G41), IF(#REF!="Reserva BT 5 - AEO",D41*#REF!*(E41*F41+G41),”Error”))))))))))))))))</f>
        <v>#REF!</v>
      </c>
      <c r="I41" s="6" t="e">
        <f>IF(#REF!="Subterránea",IF(#REF!="XLPE Cu - 15 kV",D41*#REF!*(E41*F41+G41),IF(#REF!="XLPE Cu - 38 kV",D41*#REF!*(E41*F41+G41),IF(#REF!="XLPE Cu - 46 kV",D41*#REF!*(E41*F41+G41),IF(#REF!="XLPE AL - 15 kV",D41*#REF!*(E41*F41+G41), IF(#REF!="XLPE AL - 38 kV",D41*#REF!*(E41*F41+G41), IF(#REF!="XLPE AL - 46 kV",D41*#REF!*(E41*F41+G41), IF(#REF!="Reserva MT 1 - SUB",D41*#REF!*(E41*F41+G41), IF(#REF!="Reserva MT 2 - SUB",D41*#REF!*(E41*F41+G41),IF(#REF!="THW AL 600 V",D41*#REF!*(E41*F41+G41), IF(#REF!="THWN AL 600 V",D41*#REF!*(E41*F41+G41),IF(#REF!="THWN-2 AL 600 V",D41*#REF!*(E41*F41+G41),IF(#REF!="THWN-2 Cu 600 V",D41*#REF!*(E41*F41+G41), IF(#REF!="Reserva BT 2 - SUB",D41*#REF!*(E41*F41+G41), IF(#REF!="Reserva BT 3 - SUB",D41*#REF!*(E41*F41+G41), IF(#REF!="Reserva BT 4 - SUB",D41*#REF!*(E41*F41+G41), IF(#REF!="Reserva BT 5 - SUB",D41*#REF!*(E41*F41+G41),”Error”)))))))))))))))))</f>
        <v>#REF!</v>
      </c>
      <c r="J41" s="25" t="e">
        <f>IF(#REF!="Aérea",'Costos iniciales'!H41,IF(#REF!="Subterránea",'Costos iniciales'!I41,"Error"))</f>
        <v>#REF!</v>
      </c>
    </row>
    <row r="42" spans="2:10" x14ac:dyDescent="0.25">
      <c r="B42" s="2">
        <v>2</v>
      </c>
      <c r="C42" s="7">
        <v>8</v>
      </c>
      <c r="D42" s="16" t="e">
        <f>IF(B42=1,#REF!,IF(B42=2,#REF!,IF(B42=3,#REF!,IF(B42=4,#REF!,IF(B42=5,#REF!,IF(B42=6,#REF!,IF(B42=7,#REF!,IF(B42=8,#REF!, IF(B42=9,#REF!,IF(B42=10,#REF!,IF(B42=11,#REF!,”Error”)))))))))))</f>
        <v>#REF!</v>
      </c>
      <c r="E42" s="16" t="e">
        <f>IF(#REF!="Trifásico",3,IF(#REF!="Bifásico",2,IF(#REF!="Monofásico",1)))</f>
        <v>#REF!</v>
      </c>
      <c r="F42" s="16" t="e">
        <f>#REF!</f>
        <v>#REF!</v>
      </c>
      <c r="G42" s="16" t="e">
        <f>IF(#REF!="Si",1,IF(#REF!="No",0))</f>
        <v>#REF!</v>
      </c>
      <c r="H42" s="28" t="e">
        <f>IF(#REF!="Aérea",IF(#REF!="ACSR",D42*#REF!*(E42*F42+G42),IF(#REF!="AAAC",D42*#REF!*(E42*F42+G42),IF(#REF!="AAC semiaislado XLPE 15kV",D42*#REF!*(E42*F42+G42),IF(#REF!="ACSR semiaislado XLPE 15kV",D42*#REF!*(E42*F42+G42), IF(#REF!="AAAC semiaislado XLPE 35kV",D42*#REF!*(E42*F42+G42), IF(#REF!="ACSR semiaislado XLPE 35kV",D42*#REF!*(E42*F42+G42), IF(#REF!="AAAC semiaislado XLPE 35kV",D42*#REF!*(E42*F42+G42), IF(#REF!="AAAC semiaislado XLPE 44kV",D42*#REF!*(E42*F42+G42),IF(#REF!="Trenzada AL",D42*#REF!*(E42*F42+G42), IF(#REF!="Trenzada Cu",D42*#REF!*(E42*F42+G42),IF(#REF!="Cable autosoportado neutro AAAC - XLPE",D42*#REF!*(E42*F42+G42), IF(#REF!="Acometida concéntrica XLPE - 600 V",D42*#REF!*(E42*F42+G42), IF(#REF!="Cable autosoportado neutro ACSR - XLPE",D42*#REF!*(E42*F42+G42), IF(#REF!="Reserva BT 4 - AEO",D42*#REF!*(E42*F42+G42), IF(#REF!="Reserva BT 5 - AEO",D42*#REF!*(E42*F42+G42),”Error”))))))))))))))))</f>
        <v>#REF!</v>
      </c>
      <c r="I42" s="6" t="e">
        <f>IF(#REF!="Subterránea",IF(#REF!="XLPE Cu - 15 kV",D42*#REF!*(E42*F42+G42),IF(#REF!="XLPE Cu - 38 kV",D42*#REF!*(E42*F42+G42),IF(#REF!="XLPE Cu - 46 kV",D42*#REF!*(E42*F42+G42),IF(#REF!="XLPE AL - 15 kV",D42*#REF!*(E42*F42+G42), IF(#REF!="XLPE AL - 38 kV",D42*#REF!*(E42*F42+G42), IF(#REF!="XLPE AL - 46 kV",D42*#REF!*(E42*F42+G42), IF(#REF!="Reserva MT 1 - SUB",D42*#REF!*(E42*F42+G42), IF(#REF!="Reserva MT 2 - SUB",D42*#REF!*(E42*F42+G42),IF(#REF!="THW AL 600 V",D42*#REF!*(E42*F42+G42), IF(#REF!="THWN AL 600 V",D42*#REF!*(E42*F42+G42),IF(#REF!="THWN-2 AL 600 V",D42*#REF!*(E42*F42+G42),IF(#REF!="THWN-2 Cu 600 V",D42*#REF!*(E42*F42+G42), IF(#REF!="Reserva BT 2 - SUB",D42*#REF!*(E42*F42+G42), IF(#REF!="Reserva BT 3 - SUB",D42*#REF!*(E42*F42+G42), IF(#REF!="Reserva BT 4 - SUB",D42*#REF!*(E42*F42+G42), IF(#REF!="Reserva BT 5 - SUB",D42*#REF!*(E42*F42+G42),”Error”)))))))))))))))))</f>
        <v>#REF!</v>
      </c>
      <c r="J42" s="25" t="e">
        <f>IF(#REF!="Aérea",'Costos iniciales'!H42,IF(#REF!="Subterránea",'Costos iniciales'!I42,"Error"))</f>
        <v>#REF!</v>
      </c>
    </row>
    <row r="43" spans="2:10" x14ac:dyDescent="0.25">
      <c r="B43" s="2">
        <v>2</v>
      </c>
      <c r="C43" s="7"/>
      <c r="D43" s="16" t="e">
        <f>IF(B43=1,#REF!,IF(B43=2,#REF!,IF(B43=3,#REF!,IF(B43=4,#REF!,IF(B43=5,#REF!,IF(B43=6,#REF!,IF(B43=7,#REF!,IF(B43=8,#REF!, IF(B43=9,#REF!,IF(B43=10,#REF!,IF(B43=11,#REF!,”Error”)))))))))))</f>
        <v>#REF!</v>
      </c>
      <c r="E43" s="16" t="e">
        <f>IF(#REF!="Trifásico",3,IF(#REF!="Bifásico",2,IF(#REF!="Monofásico",1)))</f>
        <v>#REF!</v>
      </c>
      <c r="F43" s="16" t="e">
        <f>#REF!</f>
        <v>#REF!</v>
      </c>
      <c r="G43" s="16" t="e">
        <f>IF(#REF!="Si",1,IF(#REF!="No",0))</f>
        <v>#REF!</v>
      </c>
      <c r="H43" s="28" t="e">
        <f>IF(#REF!="Aérea",IF(#REF!="ACSR",D43*#REF!*(E43*F43+G43),IF(#REF!="AAAC",D43*#REF!*(E43*F43+G43),IF(#REF!="AAC semiaislado XLPE 15kV",D43*#REF!*(E43*F43+G43),IF(#REF!="ACSR semiaislado XLPE 15kV",D43*#REF!*(E43*F43+G43), IF(#REF!="AAAC semiaislado XLPE 35kV",D43*#REF!*(E43*F43+G43), IF(#REF!="ACSR semiaislado XLPE 35kV",D43*#REF!*(E43*F43+G43), IF(#REF!="AAAC semiaislado XLPE 35kV",D43*#REF!*(E43*F43+G43), IF(#REF!="AAAC semiaislado XLPE 44kV",D43*#REF!*(E43*F43+G43),IF(#REF!="Trenzada AL",D43*#REF!*(E43*F43+G43), IF(#REF!="Trenzada Cu",D43*#REF!*(E43*F43+G43),IF(#REF!="Cable autosoportado neutro AAAC - XLPE",D43*#REF!*(E43*F43+G43), IF(#REF!="Acometida concéntrica XLPE - 600 V",D43*#REF!*(E43*F43+G43), IF(#REF!="Cable autosoportado neutro ACSR - XLPE",D43*#REF!*(E43*F43+G43), IF(#REF!="Reserva BT 4 - AEO",D43*#REF!*(E43*F43+G43), IF(#REF!="Reserva BT 5 - AEO",D43*#REF!*(E43*F43+G43),”Error”))))))))))))))))</f>
        <v>#REF!</v>
      </c>
      <c r="I43" s="6" t="e">
        <f>IF(#REF!="Subterránea",IF(#REF!="XLPE Cu - 15 kV",D43*#REF!*(E43*F43+G43),IF(#REF!="XLPE Cu - 38 kV",D43*#REF!*(E43*F43+G43),IF(#REF!="XLPE Cu - 46 kV",D43*#REF!*(E43*F43+G43),IF(#REF!="XLPE AL - 15 kV",D43*#REF!*(E43*F43+G43), IF(#REF!="XLPE AL - 38 kV",D43*#REF!*(E43*F43+G43), IF(#REF!="XLPE AL - 46 kV",D43*#REF!*(E43*F43+G43), IF(#REF!="Reserva MT 1 - SUB",D43*#REF!*(E43*F43+G43), IF(#REF!="Reserva MT 2 - SUB",D43*#REF!*(E43*F43+G43),IF(#REF!="THW AL 600 V",D43*#REF!*(E43*F43+G43), IF(#REF!="THWN AL 600 V",D43*#REF!*(E43*F43+G43),IF(#REF!="THWN-2 AL 600 V",D43*#REF!*(E43*F43+G43),IF(#REF!="THWN-2 Cu 600 V",D43*#REF!*(E43*F43+G43), IF(#REF!="Reserva BT 2 - SUB",D43*#REF!*(E43*F43+G43), IF(#REF!="Reserva BT 3 - SUB",D43*#REF!*(E43*F43+G43), IF(#REF!="Reserva BT 4 - SUB",D43*#REF!*(E43*F43+G43), IF(#REF!="Reserva BT 5 - SUB",D43*#REF!*(E43*F43+G43),”Error”)))))))))))))))))</f>
        <v>#REF!</v>
      </c>
      <c r="J43" s="25" t="e">
        <f>IF(#REF!="Aérea",'Costos iniciales'!H43,IF(#REF!="Subterránea",'Costos iniciales'!I43,"Error"))</f>
        <v>#REF!</v>
      </c>
    </row>
    <row r="44" spans="2:10" x14ac:dyDescent="0.25">
      <c r="B44" s="2">
        <v>2</v>
      </c>
      <c r="C44" s="7"/>
      <c r="D44" s="16" t="e">
        <f>IF(B44=1,#REF!,IF(B44=2,#REF!,IF(B44=3,#REF!,IF(B44=4,#REF!,IF(B44=5,#REF!,IF(B44=6,#REF!,IF(B44=7,#REF!,IF(B44=8,#REF!, IF(B44=9,#REF!,IF(B44=10,#REF!,IF(B44=11,#REF!,”Error”)))))))))))</f>
        <v>#REF!</v>
      </c>
      <c r="E44" s="16" t="e">
        <f>IF(#REF!="Trifásico",3,IF(#REF!="Bifásico",2,IF(#REF!="Monofásico",1)))</f>
        <v>#REF!</v>
      </c>
      <c r="F44" s="16" t="e">
        <f>#REF!</f>
        <v>#REF!</v>
      </c>
      <c r="G44" s="16" t="e">
        <f>IF(#REF!="Si",1,IF(#REF!="No",0))</f>
        <v>#REF!</v>
      </c>
      <c r="H44" s="28" t="e">
        <f>IF(#REF!="Aérea",IF(#REF!="ACSR",D44*#REF!*(E44*F44+G44),IF(#REF!="AAAC",D44*#REF!*(E44*F44+G44),IF(#REF!="AAC semiaislado XLPE 15kV",D44*#REF!*(E44*F44+G44),IF(#REF!="ACSR semiaislado XLPE 15kV",D44*#REF!*(E44*F44+G44), IF(#REF!="AAAC semiaislado XLPE 35kV",D44*#REF!*(E44*F44+G44), IF(#REF!="ACSR semiaislado XLPE 35kV",D44*#REF!*(E44*F44+G44), IF(#REF!="AAAC semiaislado XLPE 35kV",D44*#REF!*(E44*F44+G44), IF(#REF!="AAAC semiaislado XLPE 44kV",D44*#REF!*(E44*F44+G44),IF(#REF!="Trenzada AL",D44*#REF!*(E44*F44+G44), IF(#REF!="Trenzada Cu",D44*#REF!*(E44*F44+G44),IF(#REF!="Cable autosoportado neutro AAAC - XLPE",D44*#REF!*(E44*F44+G44), IF(#REF!="Acometida concéntrica XLPE - 600 V",D44*#REF!*(E44*F44+G44), IF(#REF!="Cable autosoportado neutro ACSR - XLPE",D44*#REF!*(E44*F44+G44), IF(#REF!="Reserva BT 4 - AEO",D44*#REF!*(E44*F44+G44), IF(#REF!="Reserva BT 5 - AEO",D44*#REF!*(E44*F44+G44),”Error”))))))))))))))))</f>
        <v>#REF!</v>
      </c>
      <c r="I44" s="6" t="e">
        <f>IF(#REF!="Subterránea",IF(#REF!="XLPE Cu - 15 kV",D44*#REF!*(E44*F44+G44),IF(#REF!="XLPE Cu - 38 kV",D44*#REF!*(E44*F44+G44),IF(#REF!="XLPE Cu - 46 kV",D44*#REF!*(E44*F44+G44),IF(#REF!="XLPE AL - 15 kV",D44*#REF!*(E44*F44+G44), IF(#REF!="XLPE AL - 38 kV",D44*#REF!*(E44*F44+G44), IF(#REF!="XLPE AL - 46 kV",D44*#REF!*(E44*F44+G44), IF(#REF!="Reserva MT 1 - SUB",D44*#REF!*(E44*F44+G44), IF(#REF!="Reserva MT 2 - SUB",D44*#REF!*(E44*F44+G44),IF(#REF!="THW AL 600 V",D44*#REF!*(E44*F44+G44), IF(#REF!="THWN AL 600 V",D44*#REF!*(E44*F44+G44),IF(#REF!="THWN-2 AL 600 V",D44*#REF!*(E44*F44+G44),IF(#REF!="THWN-2 Cu 600 V",D44*#REF!*(E44*F44+G44), IF(#REF!="Reserva BT 2 - SUB",D44*#REF!*(E44*F44+G44), IF(#REF!="Reserva BT 3 - SUB",D44*#REF!*(E44*F44+G44), IF(#REF!="Reserva BT 4 - SUB",D44*#REF!*(E44*F44+G44), IF(#REF!="Reserva BT 5 - SUB",D44*#REF!*(E44*F44+G44),”Error”)))))))))))))))))</f>
        <v>#REF!</v>
      </c>
      <c r="J44" s="25" t="e">
        <f>IF(#REF!="Aérea",'Costos iniciales'!H44,IF(#REF!="Subterránea",'Costos iniciales'!I44,"Error"))</f>
        <v>#REF!</v>
      </c>
    </row>
    <row r="45" spans="2:10" x14ac:dyDescent="0.25">
      <c r="B45" s="2">
        <v>2</v>
      </c>
      <c r="C45" s="8"/>
      <c r="D45" s="16" t="e">
        <f>IF(B45=1,#REF!,IF(B45=2,#REF!,IF(B45=3,#REF!,IF(B45=4,#REF!,IF(B45=5,#REF!,IF(B45=6,#REF!,IF(B45=7,#REF!,IF(B45=8,#REF!, IF(B45=9,#REF!,IF(B45=10,#REF!,IF(B45=11,#REF!,”Error”)))))))))))</f>
        <v>#REF!</v>
      </c>
      <c r="E45" s="16" t="e">
        <f>IF(#REF!="Trifásico",3,IF(#REF!="Bifásico",2,IF(#REF!="Monofásico",1)))</f>
        <v>#REF!</v>
      </c>
      <c r="F45" s="16" t="e">
        <f>#REF!</f>
        <v>#REF!</v>
      </c>
      <c r="G45" s="16" t="e">
        <f>IF(#REF!="Si",1,IF(#REF!="No",0))</f>
        <v>#REF!</v>
      </c>
      <c r="H45" s="28" t="e">
        <f>IF(#REF!="Aérea",IF(#REF!="ACSR",D45*#REF!*(E45*F45+G45),IF(#REF!="AAAC",D45*#REF!*(E45*F45+G45),IF(#REF!="AAC semiaislado XLPE 15kV",D45*#REF!*(E45*F45+G45),IF(#REF!="ACSR semiaislado XLPE 15kV",D45*#REF!*(E45*F45+G45), IF(#REF!="AAAC semiaislado XLPE 35kV",D45*#REF!*(E45*F45+G45), IF(#REF!="ACSR semiaislado XLPE 35kV",D45*#REF!*(E45*F45+G45), IF(#REF!="AAAC semiaislado XLPE 35kV",D45*#REF!*(E45*F45+G45), IF(#REF!="AAAC semiaislado XLPE 44kV",D45*#REF!*(E45*F45+G45),IF(#REF!="Trenzada AL",D45*#REF!*(E45*F45+G45), IF(#REF!="Trenzada Cu",D45*#REF!*(E45*F45+G45),IF(#REF!="Cable autosoportado neutro AAAC - XLPE",D45*#REF!*(E45*F45+G45), IF(#REF!="Acometida concéntrica XLPE - 600 V",D45*#REF!*(E45*F45+G45), IF(#REF!="Cable autosoportado neutro ACSR - XLPE",D45*#REF!*(E45*F45+G45), IF(#REF!="Reserva BT 4 - AEO",D45*#REF!*(E45*F45+G45), IF(#REF!="Reserva BT 5 - AEO",D45*#REF!*(E45*F45+G45),”Error”))))))))))))))))</f>
        <v>#REF!</v>
      </c>
      <c r="I45" s="6" t="e">
        <f>IF(#REF!="Subterránea",IF(#REF!="XLPE Cu - 15 kV",D45*#REF!*(E45*F45+G45),IF(#REF!="XLPE Cu - 38 kV",D45*#REF!*(E45*F45+G45),IF(#REF!="XLPE Cu - 46 kV",D45*#REF!*(E45*F45+G45),IF(#REF!="XLPE AL - 15 kV",D45*#REF!*(E45*F45+G45), IF(#REF!="XLPE AL - 38 kV",D45*#REF!*(E45*F45+G45), IF(#REF!="XLPE AL - 46 kV",D45*#REF!*(E45*F45+G45), IF(#REF!="Reserva MT 1 - SUB",D45*#REF!*(E45*F45+G45), IF(#REF!="Reserva MT 2 - SUB",D45*#REF!*(E45*F45+G45),IF(#REF!="THW AL 600 V",D45*#REF!*(E45*F45+G45), IF(#REF!="THWN AL 600 V",D45*#REF!*(E45*F45+G45),IF(#REF!="THWN-2 AL 600 V",D45*#REF!*(E45*F45+G45),IF(#REF!="THWN-2 Cu 600 V",D45*#REF!*(E45*F45+G45), IF(#REF!="Reserva BT 2 - SUB",D45*#REF!*(E45*F45+G45), IF(#REF!="Reserva BT 3 - SUB",D45*#REF!*(E45*F45+G45), IF(#REF!="Reserva BT 4 - SUB",D45*#REF!*(E45*F45+G45), IF(#REF!="Reserva BT 5 - SUB",D45*#REF!*(E45*F45+G45),”Error”)))))))))))))))))</f>
        <v>#REF!</v>
      </c>
      <c r="J45" s="25" t="e">
        <f>IF(#REF!="Aérea",'Costos iniciales'!H45,IF(#REF!="Subterránea",'Costos iniciales'!I45,"Error"))</f>
        <v>#REF!</v>
      </c>
    </row>
    <row r="46" spans="2:10" x14ac:dyDescent="0.25">
      <c r="B46" s="2">
        <v>2</v>
      </c>
      <c r="C46" s="7"/>
      <c r="D46" s="16" t="e">
        <f>IF(B46=1,#REF!,IF(B46=2,#REF!,IF(B46=3,#REF!,IF(B46=4,#REF!,IF(B46=5,#REF!,IF(B46=6,#REF!,IF(B46=7,#REF!,IF(B46=8,#REF!, IF(B46=9,#REF!,IF(B46=10,#REF!,IF(B46=11,#REF!,”Error”)))))))))))</f>
        <v>#REF!</v>
      </c>
      <c r="E46" s="16" t="e">
        <f>IF(#REF!="Trifásico",3,IF(#REF!="Bifásico",2,IF(#REF!="Monofásico",1)))</f>
        <v>#REF!</v>
      </c>
      <c r="F46" s="16" t="e">
        <f>#REF!</f>
        <v>#REF!</v>
      </c>
      <c r="G46" s="16" t="e">
        <f>IF(#REF!="Si",1,IF(#REF!="No",0))</f>
        <v>#REF!</v>
      </c>
      <c r="H46" s="28" t="e">
        <f>IF(#REF!="Aérea",IF(#REF!="ACSR",D46*#REF!*(E46*F46+G46),IF(#REF!="AAAC",D46*#REF!*(E46*F46+G46),IF(#REF!="AAC semiaislado XLPE 15kV",D46*#REF!*(E46*F46+G46),IF(#REF!="ACSR semiaislado XLPE 15kV",D46*#REF!*(E46*F46+G46), IF(#REF!="AAAC semiaislado XLPE 35kV",D46*#REF!*(E46*F46+G46), IF(#REF!="ACSR semiaislado XLPE 35kV",D46*#REF!*(E46*F46+G46), IF(#REF!="AAAC semiaislado XLPE 35kV",D46*#REF!*(E46*F46+G46), IF(#REF!="AAAC semiaislado XLPE 44kV",D46*#REF!*(E46*F46+G46),IF(#REF!="Trenzada AL",D46*#REF!*(E46*F46+G46), IF(#REF!="Trenzada Cu",D46*#REF!*(E46*F46+G46),IF(#REF!="Cable autosoportado neutro AAAC - XLPE",D46*#REF!*(E46*F46+G46), IF(#REF!="Acometida concéntrica XLPE - 600 V",D46*#REF!*(E46*F46+G46), IF(#REF!="Cable autosoportado neutro ACSR - XLPE",D46*#REF!*(E46*F46+G46), IF(#REF!="Reserva BT 4 - AEO",D46*#REF!*(E46*F46+G46), IF(#REF!="Reserva BT 5 - AEO",D46*#REF!*(E46*F46+G46),”Error”))))))))))))))))</f>
        <v>#REF!</v>
      </c>
      <c r="I46" s="6" t="e">
        <f>IF(#REF!="Subterránea",IF(#REF!="XLPE Cu - 15 kV",D46*#REF!*(E46*F46+G46),IF(#REF!="XLPE Cu - 38 kV",D46*#REF!*(E46*F46+G46),IF(#REF!="XLPE Cu - 46 kV",D46*#REF!*(E46*F46+G46),IF(#REF!="XLPE AL - 15 kV",D46*#REF!*(E46*F46+G46), IF(#REF!="XLPE AL - 38 kV",D46*#REF!*(E46*F46+G46), IF(#REF!="XLPE AL - 46 kV",D46*#REF!*(E46*F46+G46), IF(#REF!="Reserva MT 1 - SUB",D46*#REF!*(E46*F46+G46), IF(#REF!="Reserva MT 2 - SUB",D46*#REF!*(E46*F46+G46),IF(#REF!="THW AL 600 V",D46*#REF!*(E46*F46+G46), IF(#REF!="THWN AL 600 V",D46*#REF!*(E46*F46+G46),IF(#REF!="THWN-2 AL 600 V",D46*#REF!*(E46*F46+G46),IF(#REF!="THWN-2 Cu 600 V",D46*#REF!*(E46*F46+G46), IF(#REF!="Reserva BT 2 - SUB",D46*#REF!*(E46*F46+G46), IF(#REF!="Reserva BT 3 - SUB",D46*#REF!*(E46*F46+G46), IF(#REF!="Reserva BT 4 - SUB",D46*#REF!*(E46*F46+G46), IF(#REF!="Reserva BT 5 - SUB",D46*#REF!*(E46*F46+G46),”Error”)))))))))))))))))</f>
        <v>#REF!</v>
      </c>
      <c r="J46" s="25" t="e">
        <f>IF(#REF!="Aérea",'Costos iniciales'!H46,IF(#REF!="Subterránea",'Costos iniciales'!I46,"Error"))</f>
        <v>#REF!</v>
      </c>
    </row>
    <row r="47" spans="2:10" x14ac:dyDescent="0.25">
      <c r="B47" s="2">
        <v>2</v>
      </c>
      <c r="C47" s="8"/>
      <c r="D47" s="16" t="e">
        <f>IF(B47=1,#REF!,IF(B47=2,#REF!,IF(B47=3,#REF!,IF(B47=4,#REF!,IF(B47=5,#REF!,IF(B47=6,#REF!,IF(B47=7,#REF!,IF(B47=8,#REF!, IF(B47=9,#REF!,IF(B47=10,#REF!,IF(B47=11,#REF!,”Error”)))))))))))</f>
        <v>#REF!</v>
      </c>
      <c r="E47" s="16" t="e">
        <f>IF(#REF!="Trifásico",3,IF(#REF!="Bifásico",2,IF(#REF!="Monofásico",1)))</f>
        <v>#REF!</v>
      </c>
      <c r="F47" s="16" t="e">
        <f>#REF!</f>
        <v>#REF!</v>
      </c>
      <c r="G47" s="16" t="e">
        <f>IF(#REF!="Si",1,IF(#REF!="No",0))</f>
        <v>#REF!</v>
      </c>
      <c r="H47" s="28" t="e">
        <f>IF(#REF!="Aérea",IF(#REF!="ACSR",D47*#REF!*(E47*F47+G47),IF(#REF!="AAAC",D47*#REF!*(E47*F47+G47),IF(#REF!="AAC semiaislado XLPE 15kV",D47*#REF!*(E47*F47+G47),IF(#REF!="ACSR semiaislado XLPE 15kV",D47*#REF!*(E47*F47+G47), IF(#REF!="AAAC semiaislado XLPE 35kV",D47*#REF!*(E47*F47+G47), IF(#REF!="ACSR semiaislado XLPE 35kV",D47*#REF!*(E47*F47+G47), IF(#REF!="AAAC semiaislado XLPE 35kV",D47*#REF!*(E47*F47+G47), IF(#REF!="AAAC semiaislado XLPE 44kV",D47*#REF!*(E47*F47+G47),IF(#REF!="Trenzada AL",D47*#REF!*(E47*F47+G47), IF(#REF!="Trenzada Cu",D47*#REF!*(E47*F47+G47),IF(#REF!="Cable autosoportado neutro AAAC - XLPE",D47*#REF!*(E47*F47+G47), IF(#REF!="Acometida concéntrica XLPE - 600 V",D47*#REF!*(E47*F47+G47), IF(#REF!="Cable autosoportado neutro ACSR - XLPE",D47*#REF!*(E47*F47+G47), IF(#REF!="Reserva BT 4 - AEO",D47*#REF!*(E47*F47+G47), IF(#REF!="Reserva BT 5 - AEO",D47*#REF!*(E47*F47+G47),”Error”))))))))))))))))</f>
        <v>#REF!</v>
      </c>
      <c r="I47" s="6" t="e">
        <f>IF(#REF!="Subterránea",IF(#REF!="XLPE Cu - 15 kV",D47*#REF!*(E47*F47+G47),IF(#REF!="XLPE Cu - 38 kV",D47*#REF!*(E47*F47+G47),IF(#REF!="XLPE Cu - 46 kV",D47*#REF!*(E47*F47+G47),IF(#REF!="XLPE AL - 15 kV",D47*#REF!*(E47*F47+G47), IF(#REF!="XLPE AL - 38 kV",D47*#REF!*(E47*F47+G47), IF(#REF!="XLPE AL - 46 kV",D47*#REF!*(E47*F47+G47), IF(#REF!="Reserva MT 1 - SUB",D47*#REF!*(E47*F47+G47), IF(#REF!="Reserva MT 2 - SUB",D47*#REF!*(E47*F47+G47),IF(#REF!="THW AL 600 V",D47*#REF!*(E47*F47+G47), IF(#REF!="THWN AL 600 V",D47*#REF!*(E47*F47+G47),IF(#REF!="THWN-2 AL 600 V",D47*#REF!*(E47*F47+G47),IF(#REF!="THWN-2 Cu 600 V",D47*#REF!*(E47*F47+G47), IF(#REF!="Reserva BT 2 - SUB",D47*#REF!*(E47*F47+G47), IF(#REF!="Reserva BT 3 - SUB",D47*#REF!*(E47*F47+G47), IF(#REF!="Reserva BT 4 - SUB",D47*#REF!*(E47*F47+G47), IF(#REF!="Reserva BT 5 - SUB",D47*#REF!*(E47*F47+G47),”Error”)))))))))))))))))</f>
        <v>#REF!</v>
      </c>
      <c r="J47" s="25" t="e">
        <f>IF(#REF!="Aérea",'Costos iniciales'!H47,IF(#REF!="Subterránea",'Costos iniciales'!I47,"Error"))</f>
        <v>#REF!</v>
      </c>
    </row>
    <row r="48" spans="2:10" x14ac:dyDescent="0.25">
      <c r="B48" s="2">
        <v>2</v>
      </c>
      <c r="C48" s="7"/>
      <c r="D48" s="16" t="e">
        <f>IF(B48=1,#REF!,IF(B48=2,#REF!,IF(B48=3,#REF!,IF(B48=4,#REF!,IF(B48=5,#REF!,IF(B48=6,#REF!,IF(B48=7,#REF!,IF(B48=8,#REF!, IF(B48=9,#REF!,IF(B48=10,#REF!,IF(B48=11,#REF!,”Error”)))))))))))</f>
        <v>#REF!</v>
      </c>
      <c r="E48" s="16" t="e">
        <f>IF(#REF!="Trifásico",3,IF(#REF!="Bifásico",2,IF(#REF!="Monofásico",1)))</f>
        <v>#REF!</v>
      </c>
      <c r="F48" s="16" t="e">
        <f>#REF!</f>
        <v>#REF!</v>
      </c>
      <c r="G48" s="16" t="e">
        <f>IF(#REF!="Si",1,IF(#REF!="No",0))</f>
        <v>#REF!</v>
      </c>
      <c r="H48" s="28" t="e">
        <f>IF(#REF!="Aérea",IF(#REF!="ACSR",D48*#REF!*(E48*F48+G48),IF(#REF!="AAAC",D48*#REF!*(E48*F48+G48),IF(#REF!="AAC semiaislado XLPE 15kV",D48*#REF!*(E48*F48+G48),IF(#REF!="ACSR semiaislado XLPE 15kV",D48*#REF!*(E48*F48+G48), IF(#REF!="AAAC semiaislado XLPE 35kV",D48*#REF!*(E48*F48+G48), IF(#REF!="ACSR semiaislado XLPE 35kV",D48*#REF!*(E48*F48+G48), IF(#REF!="AAAC semiaislado XLPE 35kV",D48*#REF!*(E48*F48+G48), IF(#REF!="AAAC semiaislado XLPE 44kV",D48*#REF!*(E48*F48+G48),IF(#REF!="Trenzada AL",D48*#REF!*(E48*F48+G48), IF(#REF!="Trenzada Cu",D48*#REF!*(E48*F48+G48),IF(#REF!="Cable autosoportado neutro AAAC - XLPE",D48*#REF!*(E48*F48+G48), IF(#REF!="Acometida concéntrica XLPE - 600 V",D48*#REF!*(E48*F48+G48), IF(#REF!="Cable autosoportado neutro ACSR - XLPE",D48*#REF!*(E48*F48+G48), IF(#REF!="Reserva BT 4 - AEO",D48*#REF!*(E48*F48+G48), IF(#REF!="Reserva BT 5 - AEO",D48*#REF!*(E48*F48+G48),”Error”))))))))))))))))</f>
        <v>#REF!</v>
      </c>
      <c r="I48" s="6" t="e">
        <f>IF(#REF!="Subterránea",IF(#REF!="XLPE Cu - 15 kV",D48*#REF!*(E48*F48+G48),IF(#REF!="XLPE Cu - 38 kV",D48*#REF!*(E48*F48+G48),IF(#REF!="XLPE Cu - 46 kV",D48*#REF!*(E48*F48+G48),IF(#REF!="XLPE AL - 15 kV",D48*#REF!*(E48*F48+G48), IF(#REF!="XLPE AL - 38 kV",D48*#REF!*(E48*F48+G48), IF(#REF!="XLPE AL - 46 kV",D48*#REF!*(E48*F48+G48), IF(#REF!="Reserva MT 1 - SUB",D48*#REF!*(E48*F48+G48), IF(#REF!="Reserva MT 2 - SUB",D48*#REF!*(E48*F48+G48),IF(#REF!="THW AL 600 V",D48*#REF!*(E48*F48+G48), IF(#REF!="THWN AL 600 V",D48*#REF!*(E48*F48+G48),IF(#REF!="THWN-2 AL 600 V",D48*#REF!*(E48*F48+G48),IF(#REF!="THWN-2 Cu 600 V",D48*#REF!*(E48*F48+G48), IF(#REF!="Reserva BT 2 - SUB",D48*#REF!*(E48*F48+G48), IF(#REF!="Reserva BT 3 - SUB",D48*#REF!*(E48*F48+G48), IF(#REF!="Reserva BT 4 - SUB",D48*#REF!*(E48*F48+G48), IF(#REF!="Reserva BT 5 - SUB",D48*#REF!*(E48*F48+G48),”Error”)))))))))))))))))</f>
        <v>#REF!</v>
      </c>
      <c r="J48" s="25" t="e">
        <f>IF(#REF!="Aérea",'Costos iniciales'!H48,IF(#REF!="Subterránea",'Costos iniciales'!I48,"Error"))</f>
        <v>#REF!</v>
      </c>
    </row>
    <row r="49" spans="2:10" x14ac:dyDescent="0.25">
      <c r="B49" s="2">
        <v>3</v>
      </c>
      <c r="C49" s="2">
        <v>1000</v>
      </c>
      <c r="D49" s="16" t="e">
        <f>IF(B49=1,#REF!,IF(B49=2,#REF!,IF(B49=3,#REF!,IF(B49=4,#REF!,IF(B49=5,#REF!,IF(B49=6,#REF!,IF(B49=7,#REF!,IF(B49=8,#REF!, IF(B49=9,#REF!,IF(B49=10,#REF!,IF(B49=11,#REF!,”Error”)))))))))))</f>
        <v>#REF!</v>
      </c>
      <c r="E49" s="16" t="e">
        <f>IF(#REF!="Trifásico",3,IF(#REF!="Bifásico",2,IF(#REF!="Monofásico",1)))</f>
        <v>#REF!</v>
      </c>
      <c r="F49" s="16" t="e">
        <f>#REF!</f>
        <v>#REF!</v>
      </c>
      <c r="G49" s="16" t="e">
        <f>IF(#REF!="Si",1,IF(#REF!="No",0))</f>
        <v>#REF!</v>
      </c>
      <c r="H49" s="28" t="e">
        <f>IF(#REF!="Aérea",IF(#REF!="ACSR",D49*#REF!*(E49*F49+G49),IF(#REF!="AAAC",D49*#REF!*(E49*F49+G49),IF(#REF!="AAC semiaislado XLPE 15kV",D49*#REF!*(E49*F49+G49),IF(#REF!="ACSR semiaislado XLPE 15kV",D49*#REF!*(E49*F49+G49), IF(#REF!="AAAC semiaislado XLPE 35kV",D49*#REF!*(E49*F49+G49), IF(#REF!="ACSR semiaislado XLPE 35kV",D49*#REF!*(E49*F49+G49), IF(#REF!="AAAC semiaislado XLPE 35kV",D49*#REF!*(E49*F49+G49), IF(#REF!="AAAC semiaislado XLPE 44kV",D49*#REF!*(E49*F49+G49),IF(#REF!="Trenzada AL",D49*#REF!*(E49*F49+G49), IF(#REF!="Trenzada Cu",D49*#REF!*(E49*F49+G49),IF(#REF!="Cable autosoportado neutro AAAC - XLPE",D49*#REF!*(E49*F49+G49), IF(#REF!="Acometida concéntrica XLPE - 600 V",D49*#REF!*(E49*F49+G49), IF(#REF!="Cable autosoportado neutro ACSR - XLPE",D49*#REF!*(E49*F49+G49), IF(#REF!="Reserva BT 4 - AEO",D49*#REF!*(E49*F49+G49), IF(#REF!="Reserva BT 5 - AEO",D49*#REF!*(E49*F49+G49),”Error”))))))))))))))))</f>
        <v>#REF!</v>
      </c>
      <c r="I49" s="6" t="e">
        <f>IF(#REF!="Subterránea",IF(#REF!="XLPE Cu - 15 kV",D49*#REF!*(E49*F49+G49),IF(#REF!="XLPE Cu - 38 kV",D49*#REF!*(E49*F49+G49),IF(#REF!="XLPE Cu - 46 kV",D49*#REF!*(E49*F49+G49),IF(#REF!="XLPE AL - 15 kV",D49*#REF!*(E49*F49+G49), IF(#REF!="XLPE AL - 38 kV",D49*#REF!*(E49*F49+G49), IF(#REF!="XLPE AL - 46 kV",D49*#REF!*(E49*F49+G49), IF(#REF!="Reserva MT 1 - SUB",D49*#REF!*(E49*F49+G49), IF(#REF!="Reserva MT 2 - SUB",D49*#REF!*(E49*F49+G49),IF(#REF!="THW AL 600 V",D49*#REF!*(E49*F49+G49), IF(#REF!="THWN AL 600 V",D49*#REF!*(E49*F49+G49),IF(#REF!="THWN-2 AL 600 V",D49*#REF!*(E49*F49+G49),IF(#REF!="THWN-2 Cu 600 V",D49*#REF!*(E49*F49+G49), IF(#REF!="Reserva BT 2 - SUB",D49*#REF!*(E49*F49+G49), IF(#REF!="Reserva BT 3 - SUB",D49*#REF!*(E49*F49+G49), IF(#REF!="Reserva BT 4 - SUB",D49*#REF!*(E49*F49+G49), IF(#REF!="Reserva BT 5 - SUB",D49*#REF!*(E49*F49+G49),”Error”)))))))))))))))))</f>
        <v>#REF!</v>
      </c>
      <c r="J49" s="17" t="e">
        <f>IF(#REF!="Aérea",'Costos iniciales'!H49,IF(#REF!="Subterránea",'Costos iniciales'!I49,"Error"))</f>
        <v>#REF!</v>
      </c>
    </row>
    <row r="50" spans="2:10" x14ac:dyDescent="0.25">
      <c r="B50" s="2">
        <v>3</v>
      </c>
      <c r="C50" s="24">
        <v>795</v>
      </c>
      <c r="D50" s="16" t="e">
        <f>IF(B50=1,#REF!,IF(B50=2,#REF!,IF(B50=3,#REF!,IF(B50=4,#REF!,IF(B50=5,#REF!,IF(B50=6,#REF!,IF(B50=7,#REF!,IF(B50=8,#REF!, IF(B50=9,#REF!,IF(B50=10,#REF!,IF(B50=11,#REF!,”Error”)))))))))))</f>
        <v>#REF!</v>
      </c>
      <c r="E50" s="16" t="e">
        <f>IF(#REF!="Trifásico",3,IF(#REF!="Bifásico",2,IF(#REF!="Monofásico",1)))</f>
        <v>#REF!</v>
      </c>
      <c r="F50" s="16" t="e">
        <f>#REF!</f>
        <v>#REF!</v>
      </c>
      <c r="G50" s="16" t="e">
        <f>IF(#REF!="Si",1,IF(#REF!="No",0))</f>
        <v>#REF!</v>
      </c>
      <c r="H50" s="28" t="e">
        <f>IF(#REF!="Aérea",IF(#REF!="ACSR",D50*#REF!*(E50*F50+G50),IF(#REF!="AAAC",D50*#REF!*(E50*F50+G50),IF(#REF!="AAC semiaislado XLPE 15kV",D50*#REF!*(E50*F50+G50),IF(#REF!="ACSR semiaislado XLPE 15kV",D50*#REF!*(E50*F50+G50), IF(#REF!="AAAC semiaislado XLPE 35kV",D50*#REF!*(E50*F50+G50), IF(#REF!="ACSR semiaislado XLPE 35kV",D50*#REF!*(E50*F50+G50), IF(#REF!="AAAC semiaislado XLPE 35kV",D50*#REF!*(E50*F50+G50), IF(#REF!="AAAC semiaislado XLPE 44kV",D50*#REF!*(E50*F50+G50),IF(#REF!="Trenzada AL",D50*#REF!*(E50*F50+G50), IF(#REF!="Trenzada Cu",D50*#REF!*(E50*F50+G50),IF(#REF!="Cable autosoportado neutro AAAC - XLPE",D50*#REF!*(E50*F50+G50), IF(#REF!="Acometida concéntrica XLPE - 600 V",D50*#REF!*(E50*F50+G50), IF(#REF!="Cable autosoportado neutro ACSR - XLPE",D50*#REF!*(E50*F50+G50), IF(#REF!="Reserva BT 4 - AEO",D50*#REF!*(E50*F50+G50), IF(#REF!="Reserva BT 5 - AEO",D50*#REF!*(E50*F50+G50),”Error”))))))))))))))))</f>
        <v>#REF!</v>
      </c>
      <c r="I50" s="6" t="e">
        <f>IF(#REF!="Subterránea",IF(#REF!="XLPE Cu - 15 kV",D50*#REF!*(E50*F50+G50),IF(#REF!="XLPE Cu - 38 kV",D50*#REF!*(E50*F50+G50),IF(#REF!="XLPE Cu - 46 kV",D50*#REF!*(E50*F50+G50),IF(#REF!="XLPE AL - 15 kV",D50*#REF!*(E50*F50+G50), IF(#REF!="XLPE AL - 38 kV",D50*#REF!*(E50*F50+G50), IF(#REF!="XLPE AL - 46 kV",D50*#REF!*(E50*F50+G50), IF(#REF!="Reserva MT 1 - SUB",D50*#REF!*(E50*F50+G50), IF(#REF!="Reserva MT 2 - SUB",D50*#REF!*(E50*F50+G50),IF(#REF!="THW AL 600 V",D50*#REF!*(E50*F50+G50), IF(#REF!="THWN AL 600 V",D50*#REF!*(E50*F50+G50),IF(#REF!="THWN-2 AL 600 V",D50*#REF!*(E50*F50+G50),IF(#REF!="THWN-2 Cu 600 V",D50*#REF!*(E50*F50+G50), IF(#REF!="Reserva BT 2 - SUB",D50*#REF!*(E50*F50+G50), IF(#REF!="Reserva BT 3 - SUB",D50*#REF!*(E50*F50+G50), IF(#REF!="Reserva BT 4 - SUB",D50*#REF!*(E50*F50+G50), IF(#REF!="Reserva BT 5 - SUB",D50*#REF!*(E50*F50+G50),”Error”)))))))))))))))))</f>
        <v>#REF!</v>
      </c>
      <c r="J50" s="25" t="e">
        <f>IF(#REF!="Aérea",'Costos iniciales'!H50,IF(#REF!="Subterránea",'Costos iniciales'!I50,"Error"))</f>
        <v>#REF!</v>
      </c>
    </row>
    <row r="51" spans="2:10" x14ac:dyDescent="0.25">
      <c r="B51" s="2">
        <v>3</v>
      </c>
      <c r="C51" s="22">
        <v>500</v>
      </c>
      <c r="D51" s="16" t="e">
        <f>IF(B51=1,#REF!,IF(B51=2,#REF!,IF(B51=3,#REF!,IF(B51=4,#REF!,IF(B51=5,#REF!,IF(B51=6,#REF!,IF(B51=7,#REF!,IF(B51=8,#REF!, IF(B51=9,#REF!,IF(B51=10,#REF!,IF(B51=11,#REF!,”Error”)))))))))))</f>
        <v>#REF!</v>
      </c>
      <c r="E51" s="16" t="e">
        <f>IF(#REF!="Trifásico",3,IF(#REF!="Bifásico",2,IF(#REF!="Monofásico",1)))</f>
        <v>#REF!</v>
      </c>
      <c r="F51" s="16" t="e">
        <f>#REF!</f>
        <v>#REF!</v>
      </c>
      <c r="G51" s="16" t="e">
        <f>IF(#REF!="Si",1,IF(#REF!="No",0))</f>
        <v>#REF!</v>
      </c>
      <c r="H51" s="28" t="e">
        <f>IF(#REF!="Aérea",IF(#REF!="ACSR",D51*#REF!*(E51*F51+G51),IF(#REF!="AAAC",D51*#REF!*(E51*F51+G51),IF(#REF!="AAC semiaislado XLPE 15kV",D51*#REF!*(E51*F51+G51),IF(#REF!="ACSR semiaislado XLPE 15kV",D51*#REF!*(E51*F51+G51), IF(#REF!="AAAC semiaislado XLPE 35kV",D51*#REF!*(E51*F51+G51), IF(#REF!="ACSR semiaislado XLPE 35kV",D51*#REF!*(E51*F51+G51), IF(#REF!="AAAC semiaislado XLPE 35kV",D51*#REF!*(E51*F51+G51), IF(#REF!="AAAC semiaislado XLPE 44kV",D51*#REF!*(E51*F51+G51),IF(#REF!="Trenzada AL",D51*#REF!*(E51*F51+G51), IF(#REF!="Trenzada Cu",D51*#REF!*(E51*F51+G51),IF(#REF!="Cable autosoportado neutro AAAC - XLPE",D51*#REF!*(E51*F51+G51), IF(#REF!="Acometida concéntrica XLPE - 600 V",D51*#REF!*(E51*F51+G51), IF(#REF!="Cable autosoportado neutro ACSR - XLPE",D51*#REF!*(E51*F51+G51), IF(#REF!="Reserva BT 4 - AEO",D51*#REF!*(E51*F51+G51), IF(#REF!="Reserva BT 5 - AEO",D51*#REF!*(E51*F51+G51),”Error”))))))))))))))))</f>
        <v>#REF!</v>
      </c>
      <c r="I51" s="6" t="e">
        <f>IF(#REF!="Subterránea",IF(#REF!="XLPE Cu - 15 kV",D51*#REF!*(E51*F51+G51),IF(#REF!="XLPE Cu - 38 kV",D51*#REF!*(E51*F51+G51),IF(#REF!="XLPE Cu - 46 kV",D51*#REF!*(E51*F51+G51),IF(#REF!="XLPE AL - 15 kV",D51*#REF!*(E51*F51+G51), IF(#REF!="XLPE AL - 38 kV",D51*#REF!*(E51*F51+G51), IF(#REF!="XLPE AL - 46 kV",D51*#REF!*(E51*F51+G51), IF(#REF!="Reserva MT 1 - SUB",D51*#REF!*(E51*F51+G51), IF(#REF!="Reserva MT 2 - SUB",D51*#REF!*(E51*F51+G51),IF(#REF!="THW AL 600 V",D51*#REF!*(E51*F51+G51), IF(#REF!="THWN AL 600 V",D51*#REF!*(E51*F51+G51),IF(#REF!="THWN-2 AL 600 V",D51*#REF!*(E51*F51+G51),IF(#REF!="THWN-2 Cu 600 V",D51*#REF!*(E51*F51+G51), IF(#REF!="Reserva BT 2 - SUB",D51*#REF!*(E51*F51+G51), IF(#REF!="Reserva BT 3 - SUB",D51*#REF!*(E51*F51+G51), IF(#REF!="Reserva BT 4 - SUB",D51*#REF!*(E51*F51+G51), IF(#REF!="Reserva BT 5 - SUB",D51*#REF!*(E51*F51+G51),”Error”)))))))))))))))))</f>
        <v>#REF!</v>
      </c>
      <c r="J51" s="25" t="e">
        <f>IF(#REF!="Aérea",'Costos iniciales'!H51,IF(#REF!="Subterránea",'Costos iniciales'!I51,"Error"))</f>
        <v>#REF!</v>
      </c>
    </row>
    <row r="52" spans="2:10" x14ac:dyDescent="0.25">
      <c r="B52" s="2">
        <v>3</v>
      </c>
      <c r="C52" s="20">
        <v>477</v>
      </c>
      <c r="D52" s="16" t="e">
        <f>IF(B52=1,#REF!,IF(B52=2,#REF!,IF(B52=3,#REF!,IF(B52=4,#REF!,IF(B52=5,#REF!,IF(B52=6,#REF!,IF(B52=7,#REF!,IF(B52=8,#REF!, IF(B52=9,#REF!,IF(B52=10,#REF!,IF(B52=11,#REF!,”Error”)))))))))))</f>
        <v>#REF!</v>
      </c>
      <c r="E52" s="16" t="e">
        <f>IF(#REF!="Trifásico",3,IF(#REF!="Bifásico",2,IF(#REF!="Monofásico",1)))</f>
        <v>#REF!</v>
      </c>
      <c r="F52" s="16" t="e">
        <f>#REF!</f>
        <v>#REF!</v>
      </c>
      <c r="G52" s="16" t="e">
        <f>IF(#REF!="Si",1,IF(#REF!="No",0))</f>
        <v>#REF!</v>
      </c>
      <c r="H52" s="28" t="e">
        <f>IF(#REF!="Aérea",IF(#REF!="ACSR",D52*#REF!*(E52*F52+G52),IF(#REF!="AAAC",D52*#REF!*(E52*F52+G52),IF(#REF!="AAC semiaislado XLPE 15kV",D52*#REF!*(E52*F52+G52),IF(#REF!="ACSR semiaislado XLPE 15kV",D52*#REF!*(E52*F52+G52), IF(#REF!="AAAC semiaislado XLPE 35kV",D52*#REF!*(E52*F52+G52), IF(#REF!="ACSR semiaislado XLPE 35kV",D52*#REF!*(E52*F52+G52), IF(#REF!="AAAC semiaislado XLPE 35kV",D52*#REF!*(E52*F52+G52), IF(#REF!="AAAC semiaislado XLPE 44kV",D52*#REF!*(E52*F52+G52),IF(#REF!="Trenzada AL",D52*#REF!*(E52*F52+G52), IF(#REF!="Trenzada Cu",D52*#REF!*(E52*F52+G52),IF(#REF!="Cable autosoportado neutro AAAC - XLPE",D52*#REF!*(E52*F52+G52), IF(#REF!="Acometida concéntrica XLPE - 600 V",D52*#REF!*(E52*F52+G52), IF(#REF!="Cable autosoportado neutro ACSR - XLPE",D52*#REF!*(E52*F52+G52), IF(#REF!="Reserva BT 4 - AEO",D52*#REF!*(E52*F52+G52), IF(#REF!="Reserva BT 5 - AEO",D52*#REF!*(E52*F52+G52),”Error”))))))))))))))))</f>
        <v>#REF!</v>
      </c>
      <c r="I52" s="6" t="e">
        <f>IF(#REF!="Subterránea",IF(#REF!="XLPE Cu - 15 kV",D52*#REF!*(E52*F52+G52),IF(#REF!="XLPE Cu - 38 kV",D52*#REF!*(E52*F52+G52),IF(#REF!="XLPE Cu - 46 kV",D52*#REF!*(E52*F52+G52),IF(#REF!="XLPE AL - 15 kV",D52*#REF!*(E52*F52+G52), IF(#REF!="XLPE AL - 38 kV",D52*#REF!*(E52*F52+G52), IF(#REF!="XLPE AL - 46 kV",D52*#REF!*(E52*F52+G52), IF(#REF!="Reserva MT 1 - SUB",D52*#REF!*(E52*F52+G52), IF(#REF!="Reserva MT 2 - SUB",D52*#REF!*(E52*F52+G52),IF(#REF!="THW AL 600 V",D52*#REF!*(E52*F52+G52), IF(#REF!="THWN AL 600 V",D52*#REF!*(E52*F52+G52),IF(#REF!="THWN-2 AL 600 V",D52*#REF!*(E52*F52+G52),IF(#REF!="THWN-2 Cu 600 V",D52*#REF!*(E52*F52+G52), IF(#REF!="Reserva BT 2 - SUB",D52*#REF!*(E52*F52+G52), IF(#REF!="Reserva BT 3 - SUB",D52*#REF!*(E52*F52+G52), IF(#REF!="Reserva BT 4 - SUB",D52*#REF!*(E52*F52+G52), IF(#REF!="Reserva BT 5 - SUB",D52*#REF!*(E52*F52+G52),”Error”)))))))))))))))))</f>
        <v>#REF!</v>
      </c>
      <c r="J52" s="25" t="e">
        <f>IF(#REF!="Aérea",'Costos iniciales'!H52,IF(#REF!="Subterránea",'Costos iniciales'!I52,"Error"))</f>
        <v>#REF!</v>
      </c>
    </row>
    <row r="53" spans="2:10" x14ac:dyDescent="0.25">
      <c r="B53" s="2">
        <v>3</v>
      </c>
      <c r="C53" s="20">
        <v>350</v>
      </c>
      <c r="D53" s="16" t="e">
        <f>IF(B53=1,#REF!,IF(B53=2,#REF!,IF(B53=3,#REF!,IF(B53=4,#REF!,IF(B53=5,#REF!,IF(B53=6,#REF!,IF(B53=7,#REF!,IF(B53=8,#REF!, IF(B53=9,#REF!,IF(B53=10,#REF!,IF(B53=11,#REF!,”Error”)))))))))))</f>
        <v>#REF!</v>
      </c>
      <c r="E53" s="16" t="e">
        <f>IF(#REF!="Trifásico",3,IF(#REF!="Bifásico",2,IF(#REF!="Monofásico",1)))</f>
        <v>#REF!</v>
      </c>
      <c r="F53" s="16" t="e">
        <f>#REF!</f>
        <v>#REF!</v>
      </c>
      <c r="G53" s="16" t="e">
        <f>IF(#REF!="Si",1,IF(#REF!="No",0))</f>
        <v>#REF!</v>
      </c>
      <c r="H53" s="28" t="e">
        <f>IF(#REF!="Aérea",IF(#REF!="ACSR",D53*#REF!*(E53*F53+G53),IF(#REF!="AAAC",D53*#REF!*(E53*F53+G53),IF(#REF!="AAC semiaislado XLPE 15kV",D53*#REF!*(E53*F53+G53),IF(#REF!="ACSR semiaislado XLPE 15kV",D53*#REF!*(E53*F53+G53), IF(#REF!="AAAC semiaislado XLPE 35kV",D53*#REF!*(E53*F53+G53), IF(#REF!="ACSR semiaislado XLPE 35kV",D53*#REF!*(E53*F53+G53), IF(#REF!="AAAC semiaislado XLPE 35kV",D53*#REF!*(E53*F53+G53), IF(#REF!="AAAC semiaislado XLPE 44kV",D53*#REF!*(E53*F53+G53),IF(#REF!="Trenzada AL",D53*#REF!*(E53*F53+G53), IF(#REF!="Trenzada Cu",D53*#REF!*(E53*F53+G53),IF(#REF!="Cable autosoportado neutro AAAC - XLPE",D53*#REF!*(E53*F53+G53), IF(#REF!="Acometida concéntrica XLPE - 600 V",D53*#REF!*(E53*F53+G53), IF(#REF!="Cable autosoportado neutro ACSR - XLPE",D53*#REF!*(E53*F53+G53), IF(#REF!="Reserva BT 4 - AEO",D53*#REF!*(E53*F53+G53), IF(#REF!="Reserva BT 5 - AEO",D53*#REF!*(E53*F53+G53),”Error”))))))))))))))))</f>
        <v>#REF!</v>
      </c>
      <c r="I53" s="6" t="e">
        <f>IF(#REF!="Subterránea",IF(#REF!="XLPE Cu - 15 kV",D53*#REF!*(E53*F53+G53),IF(#REF!="XLPE Cu - 38 kV",D53*#REF!*(E53*F53+G53),IF(#REF!="XLPE Cu - 46 kV",D53*#REF!*(E53*F53+G53),IF(#REF!="XLPE AL - 15 kV",D53*#REF!*(E53*F53+G53), IF(#REF!="XLPE AL - 38 kV",D53*#REF!*(E53*F53+G53), IF(#REF!="XLPE AL - 46 kV",D53*#REF!*(E53*F53+G53), IF(#REF!="Reserva MT 1 - SUB",D53*#REF!*(E53*F53+G53), IF(#REF!="Reserva MT 2 - SUB",D53*#REF!*(E53*F53+G53),IF(#REF!="THW AL 600 V",D53*#REF!*(E53*F53+G53), IF(#REF!="THWN AL 600 V",D53*#REF!*(E53*F53+G53),IF(#REF!="THWN-2 AL 600 V",D53*#REF!*(E53*F53+G53),IF(#REF!="THWN-2 Cu 600 V",D53*#REF!*(E53*F53+G53), IF(#REF!="Reserva BT 2 - SUB",D53*#REF!*(E53*F53+G53), IF(#REF!="Reserva BT 3 - SUB",D53*#REF!*(E53*F53+G53), IF(#REF!="Reserva BT 4 - SUB",D53*#REF!*(E53*F53+G53), IF(#REF!="Reserva BT 5 - SUB",D53*#REF!*(E53*F53+G53),”Error”)))))))))))))))))</f>
        <v>#REF!</v>
      </c>
      <c r="J53" s="25" t="e">
        <f>IF(#REF!="Aérea",'Costos iniciales'!H53,IF(#REF!="Subterránea",'Costos iniciales'!I53,"Error"))</f>
        <v>#REF!</v>
      </c>
    </row>
    <row r="54" spans="2:10" x14ac:dyDescent="0.25">
      <c r="B54" s="2">
        <v>3</v>
      </c>
      <c r="C54" s="20">
        <v>336</v>
      </c>
      <c r="D54" s="16" t="e">
        <f>IF(B54=1,#REF!,IF(B54=2,#REF!,IF(B54=3,#REF!,IF(B54=4,#REF!,IF(B54=5,#REF!,IF(B54=6,#REF!,IF(B54=7,#REF!,IF(B54=8,#REF!, IF(B54=9,#REF!,IF(B54=10,#REF!,IF(B54=11,#REF!,”Error”)))))))))))</f>
        <v>#REF!</v>
      </c>
      <c r="E54" s="16" t="e">
        <f>IF(#REF!="Trifásico",3,IF(#REF!="Bifásico",2,IF(#REF!="Monofásico",1)))</f>
        <v>#REF!</v>
      </c>
      <c r="F54" s="16" t="e">
        <f>#REF!</f>
        <v>#REF!</v>
      </c>
      <c r="G54" s="16" t="e">
        <f>IF(#REF!="Si",1,IF(#REF!="No",0))</f>
        <v>#REF!</v>
      </c>
      <c r="H54" s="28" t="e">
        <f>IF(#REF!="Aérea",IF(#REF!="ACSR",D54*#REF!*(E54*F54+G54),IF(#REF!="AAAC",D54*#REF!*(E54*F54+G54),IF(#REF!="AAC semiaislado XLPE 15kV",D54*#REF!*(E54*F54+G54),IF(#REF!="ACSR semiaislado XLPE 15kV",D54*#REF!*(E54*F54+G54), IF(#REF!="AAAC semiaislado XLPE 35kV",D54*#REF!*(E54*F54+G54), IF(#REF!="ACSR semiaislado XLPE 35kV",D54*#REF!*(E54*F54+G54), IF(#REF!="AAAC semiaislado XLPE 35kV",D54*#REF!*(E54*F54+G54), IF(#REF!="AAAC semiaislado XLPE 44kV",D54*#REF!*(E54*F54+G54),IF(#REF!="Trenzada AL",D54*#REF!*(E54*F54+G54), IF(#REF!="Trenzada Cu",D54*#REF!*(E54*F54+G54),IF(#REF!="Cable autosoportado neutro AAAC - XLPE",D54*#REF!*(E54*F54+G54), IF(#REF!="Acometida concéntrica XLPE - 600 V",D54*#REF!*(E54*F54+G54), IF(#REF!="Cable autosoportado neutro ACSR - XLPE",D54*#REF!*(E54*F54+G54), IF(#REF!="Reserva BT 4 - AEO",D54*#REF!*(E54*F54+G54), IF(#REF!="Reserva BT 5 - AEO",D54*#REF!*(E54*F54+G54),”Error”))))))))))))))))</f>
        <v>#REF!</v>
      </c>
      <c r="I54" s="6" t="e">
        <f>IF(#REF!="Subterránea",IF(#REF!="XLPE Cu - 15 kV",D54*#REF!*(E54*F54+G54),IF(#REF!="XLPE Cu - 38 kV",D54*#REF!*(E54*F54+G54),IF(#REF!="XLPE Cu - 46 kV",D54*#REF!*(E54*F54+G54),IF(#REF!="XLPE AL - 15 kV",D54*#REF!*(E54*F54+G54), IF(#REF!="XLPE AL - 38 kV",D54*#REF!*(E54*F54+G54), IF(#REF!="XLPE AL - 46 kV",D54*#REF!*(E54*F54+G54), IF(#REF!="Reserva MT 1 - SUB",D54*#REF!*(E54*F54+G54), IF(#REF!="Reserva MT 2 - SUB",D54*#REF!*(E54*F54+G54),IF(#REF!="THW AL 600 V",D54*#REF!*(E54*F54+G54), IF(#REF!="THWN AL 600 V",D54*#REF!*(E54*F54+G54),IF(#REF!="THWN-2 AL 600 V",D54*#REF!*(E54*F54+G54),IF(#REF!="THWN-2 Cu 600 V",D54*#REF!*(E54*F54+G54), IF(#REF!="Reserva BT 2 - SUB",D54*#REF!*(E54*F54+G54), IF(#REF!="Reserva BT 3 - SUB",D54*#REF!*(E54*F54+G54), IF(#REF!="Reserva BT 4 - SUB",D54*#REF!*(E54*F54+G54), IF(#REF!="Reserva BT 5 - SUB",D54*#REF!*(E54*F54+G54),”Error”)))))))))))))))))</f>
        <v>#REF!</v>
      </c>
      <c r="J54" s="25" t="e">
        <f>IF(#REF!="Aérea",'Costos iniciales'!H54,IF(#REF!="Subterránea",'Costos iniciales'!I54,"Error"))</f>
        <v>#REF!</v>
      </c>
    </row>
    <row r="55" spans="2:10" x14ac:dyDescent="0.25">
      <c r="B55" s="2">
        <v>3</v>
      </c>
      <c r="C55" s="20">
        <v>266</v>
      </c>
      <c r="D55" s="16" t="e">
        <f>IF(B55=1,#REF!,IF(B55=2,#REF!,IF(B55=3,#REF!,IF(B55=4,#REF!,IF(B55=5,#REF!,IF(B55=6,#REF!,IF(B55=7,#REF!,IF(B55=8,#REF!, IF(B55=9,#REF!,IF(B55=10,#REF!,IF(B55=11,#REF!,”Error”)))))))))))</f>
        <v>#REF!</v>
      </c>
      <c r="E55" s="16" t="e">
        <f>IF(#REF!="Trifásico",3,IF(#REF!="Bifásico",2,IF(#REF!="Monofásico",1)))</f>
        <v>#REF!</v>
      </c>
      <c r="F55" s="16" t="e">
        <f>#REF!</f>
        <v>#REF!</v>
      </c>
      <c r="G55" s="16" t="e">
        <f>IF(#REF!="Si",1,IF(#REF!="No",0))</f>
        <v>#REF!</v>
      </c>
      <c r="H55" s="28" t="e">
        <f>IF(#REF!="Aérea",IF(#REF!="ACSR",D55*#REF!*(E55*F55+G55),IF(#REF!="AAAC",D55*#REF!*(E55*F55+G55),IF(#REF!="AAC semiaislado XLPE 15kV",D55*#REF!*(E55*F55+G55),IF(#REF!="ACSR semiaislado XLPE 15kV",D55*#REF!*(E55*F55+G55), IF(#REF!="AAAC semiaislado XLPE 35kV",D55*#REF!*(E55*F55+G55), IF(#REF!="ACSR semiaislado XLPE 35kV",D55*#REF!*(E55*F55+G55), IF(#REF!="AAAC semiaislado XLPE 35kV",D55*#REF!*(E55*F55+G55), IF(#REF!="AAAC semiaislado XLPE 44kV",D55*#REF!*(E55*F55+G55),IF(#REF!="Trenzada AL",D55*#REF!*(E55*F55+G55), IF(#REF!="Trenzada Cu",D55*#REF!*(E55*F55+G55),IF(#REF!="Cable autosoportado neutro AAAC - XLPE",D55*#REF!*(E55*F55+G55), IF(#REF!="Acometida concéntrica XLPE - 600 V",D55*#REF!*(E55*F55+G55), IF(#REF!="Cable autosoportado neutro ACSR - XLPE",D55*#REF!*(E55*F55+G55), IF(#REF!="Reserva BT 4 - AEO",D55*#REF!*(E55*F55+G55), IF(#REF!="Reserva BT 5 - AEO",D55*#REF!*(E55*F55+G55),”Error”))))))))))))))))</f>
        <v>#REF!</v>
      </c>
      <c r="I55" s="6" t="e">
        <f>IF(#REF!="Subterránea",IF(#REF!="XLPE Cu - 15 kV",D55*#REF!*(E55*F55+G55),IF(#REF!="XLPE Cu - 38 kV",D55*#REF!*(E55*F55+G55),IF(#REF!="XLPE Cu - 46 kV",D55*#REF!*(E55*F55+G55),IF(#REF!="XLPE AL - 15 kV",D55*#REF!*(E55*F55+G55), IF(#REF!="XLPE AL - 38 kV",D55*#REF!*(E55*F55+G55), IF(#REF!="XLPE AL - 46 kV",D55*#REF!*(E55*F55+G55), IF(#REF!="Reserva MT 1 - SUB",D55*#REF!*(E55*F55+G55), IF(#REF!="Reserva MT 2 - SUB",D55*#REF!*(E55*F55+G55),IF(#REF!="THW AL 600 V",D55*#REF!*(E55*F55+G55), IF(#REF!="THWN AL 600 V",D55*#REF!*(E55*F55+G55),IF(#REF!="THWN-2 AL 600 V",D55*#REF!*(E55*F55+G55),IF(#REF!="THWN-2 Cu 600 V",D55*#REF!*(E55*F55+G55), IF(#REF!="Reserva BT 2 - SUB",D55*#REF!*(E55*F55+G55), IF(#REF!="Reserva BT 3 - SUB",D55*#REF!*(E55*F55+G55), IF(#REF!="Reserva BT 4 - SUB",D55*#REF!*(E55*F55+G55), IF(#REF!="Reserva BT 5 - SUB",D55*#REF!*(E55*F55+G55),”Error”)))))))))))))))))</f>
        <v>#REF!</v>
      </c>
      <c r="J55" s="25" t="e">
        <f>IF(#REF!="Aérea",'Costos iniciales'!H55,IF(#REF!="Subterránea",'Costos iniciales'!I55,"Error"))</f>
        <v>#REF!</v>
      </c>
    </row>
    <row r="56" spans="2:10" x14ac:dyDescent="0.25">
      <c r="B56" s="2">
        <v>3</v>
      </c>
      <c r="C56" s="21">
        <v>250</v>
      </c>
      <c r="D56" s="16" t="e">
        <f>IF(B56=1,#REF!,IF(B56=2,#REF!,IF(B56=3,#REF!,IF(B56=4,#REF!,IF(B56=5,#REF!,IF(B56=6,#REF!,IF(B56=7,#REF!,IF(B56=8,#REF!, IF(B56=9,#REF!,IF(B56=10,#REF!,IF(B56=11,#REF!,”Error”)))))))))))</f>
        <v>#REF!</v>
      </c>
      <c r="E56" s="16" t="e">
        <f>IF(#REF!="Trifásico",3,IF(#REF!="Bifásico",2,IF(#REF!="Monofásico",1)))</f>
        <v>#REF!</v>
      </c>
      <c r="F56" s="16" t="e">
        <f>#REF!</f>
        <v>#REF!</v>
      </c>
      <c r="G56" s="16" t="e">
        <f>IF(#REF!="Si",1,IF(#REF!="No",0))</f>
        <v>#REF!</v>
      </c>
      <c r="H56" s="28" t="e">
        <f>IF(#REF!="Aérea",IF(#REF!="ACSR",D56*#REF!*(E56*F56+G56),IF(#REF!="AAAC",D56*#REF!*(E56*F56+G56),IF(#REF!="AAC semiaislado XLPE 15kV",D56*#REF!*(E56*F56+G56),IF(#REF!="ACSR semiaislado XLPE 15kV",D56*#REF!*(E56*F56+G56), IF(#REF!="AAAC semiaislado XLPE 35kV",D56*#REF!*(E56*F56+G56), IF(#REF!="ACSR semiaislado XLPE 35kV",D56*#REF!*(E56*F56+G56), IF(#REF!="AAAC semiaislado XLPE 35kV",D56*#REF!*(E56*F56+G56), IF(#REF!="AAAC semiaislado XLPE 44kV",D56*#REF!*(E56*F56+G56),IF(#REF!="Trenzada AL",D56*#REF!*(E56*F56+G56), IF(#REF!="Trenzada Cu",D56*#REF!*(E56*F56+G56),IF(#REF!="Cable autosoportado neutro AAAC - XLPE",D56*#REF!*(E56*F56+G56), IF(#REF!="Acometida concéntrica XLPE - 600 V",D56*#REF!*(E56*F56+G56), IF(#REF!="Cable autosoportado neutro ACSR - XLPE",D56*#REF!*(E56*F56+G56), IF(#REF!="Reserva BT 4 - AEO",D56*#REF!*(E56*F56+G56), IF(#REF!="Reserva BT 5 - AEO",D56*#REF!*(E56*F56+G56),”Error”))))))))))))))))</f>
        <v>#REF!</v>
      </c>
      <c r="I56" s="6" t="e">
        <f>IF(#REF!="Subterránea",IF(#REF!="XLPE Cu - 15 kV",D56*#REF!*(E56*F56+G56),IF(#REF!="XLPE Cu - 38 kV",D56*#REF!*(E56*F56+G56),IF(#REF!="XLPE Cu - 46 kV",D56*#REF!*(E56*F56+G56),IF(#REF!="XLPE AL - 15 kV",D56*#REF!*(E56*F56+G56), IF(#REF!="XLPE AL - 38 kV",D56*#REF!*(E56*F56+G56), IF(#REF!="XLPE AL - 46 kV",D56*#REF!*(E56*F56+G56), IF(#REF!="Reserva MT 1 - SUB",D56*#REF!*(E56*F56+G56), IF(#REF!="Reserva MT 2 - SUB",D56*#REF!*(E56*F56+G56),IF(#REF!="THW AL 600 V",D56*#REF!*(E56*F56+G56), IF(#REF!="THWN AL 600 V",D56*#REF!*(E56*F56+G56),IF(#REF!="THWN-2 AL 600 V",D56*#REF!*(E56*F56+G56),IF(#REF!="THWN-2 Cu 600 V",D56*#REF!*(E56*F56+G56), IF(#REF!="Reserva BT 2 - SUB",D56*#REF!*(E56*F56+G56), IF(#REF!="Reserva BT 3 - SUB",D56*#REF!*(E56*F56+G56), IF(#REF!="Reserva BT 4 - SUB",D56*#REF!*(E56*F56+G56), IF(#REF!="Reserva BT 5 - SUB",D56*#REF!*(E56*F56+G56),”Error”)))))))))))))))))</f>
        <v>#REF!</v>
      </c>
      <c r="J56" s="25" t="e">
        <f>IF(#REF!="Aérea",'Costos iniciales'!H56,IF(#REF!="Subterránea",'Costos iniciales'!I56,"Error"))</f>
        <v>#REF!</v>
      </c>
    </row>
    <row r="57" spans="2:10" x14ac:dyDescent="0.25">
      <c r="B57" s="2">
        <v>3</v>
      </c>
      <c r="C57" s="22" t="s">
        <v>23</v>
      </c>
      <c r="D57" s="16" t="e">
        <f>IF(B57=1,#REF!,IF(B57=2,#REF!,IF(B57=3,#REF!,IF(B57=4,#REF!,IF(B57=5,#REF!,IF(B57=6,#REF!,IF(B57=7,#REF!,IF(B57=8,#REF!, IF(B57=9,#REF!,IF(B57=10,#REF!,IF(B57=11,#REF!,”Error”)))))))))))</f>
        <v>#REF!</v>
      </c>
      <c r="E57" s="16" t="e">
        <f>IF(#REF!="Trifásico",3,IF(#REF!="Bifásico",2,IF(#REF!="Monofásico",1)))</f>
        <v>#REF!</v>
      </c>
      <c r="F57" s="16" t="e">
        <f>#REF!</f>
        <v>#REF!</v>
      </c>
      <c r="G57" s="16" t="e">
        <f>IF(#REF!="Si",1,IF(#REF!="No",0))</f>
        <v>#REF!</v>
      </c>
      <c r="H57" s="28" t="e">
        <f>IF(#REF!="Aérea",IF(#REF!="ACSR",D57*#REF!*(E57*F57+G57),IF(#REF!="AAAC",D57*#REF!*(E57*F57+G57),IF(#REF!="AAC semiaislado XLPE 15kV",D57*#REF!*(E57*F57+G57),IF(#REF!="ACSR semiaislado XLPE 15kV",D57*#REF!*(E57*F57+G57), IF(#REF!="AAAC semiaislado XLPE 35kV",D57*#REF!*(E57*F57+G57), IF(#REF!="ACSR semiaislado XLPE 35kV",D57*#REF!*(E57*F57+G57), IF(#REF!="AAAC semiaislado XLPE 35kV",D57*#REF!*(E57*F57+G57), IF(#REF!="AAAC semiaislado XLPE 44kV",D57*#REF!*(E57*F57+G57),IF(#REF!="Trenzada AL",D57*#REF!*(E57*F57+G57), IF(#REF!="Trenzada Cu",D57*#REF!*(E57*F57+G57),IF(#REF!="Cable autosoportado neutro AAAC - XLPE",D57*#REF!*(E57*F57+G57), IF(#REF!="Acometida concéntrica XLPE - 600 V",D57*#REF!*(E57*F57+G57), IF(#REF!="Cable autosoportado neutro ACSR - XLPE",D57*#REF!*(E57*F57+G57), IF(#REF!="Reserva BT 4 - AEO",D57*#REF!*(E57*F57+G57), IF(#REF!="Reserva BT 5 - AEO",D57*#REF!*(E57*F57+G57),”Error”))))))))))))))))</f>
        <v>#REF!</v>
      </c>
      <c r="I57" s="6" t="e">
        <f>IF(#REF!="Subterránea",IF(#REF!="XLPE Cu - 15 kV",D57*#REF!*(E57*F57+G57),IF(#REF!="XLPE Cu - 38 kV",D57*#REF!*(E57*F57+G57),IF(#REF!="XLPE Cu - 46 kV",D57*#REF!*(E57*F57+G57),IF(#REF!="XLPE AL - 15 kV",D57*#REF!*(E57*F57+G57), IF(#REF!="XLPE AL - 38 kV",D57*#REF!*(E57*F57+G57), IF(#REF!="XLPE AL - 46 kV",D57*#REF!*(E57*F57+G57), IF(#REF!="Reserva MT 1 - SUB",D57*#REF!*(E57*F57+G57), IF(#REF!="Reserva MT 2 - SUB",D57*#REF!*(E57*F57+G57),IF(#REF!="THW AL 600 V",D57*#REF!*(E57*F57+G57), IF(#REF!="THWN AL 600 V",D57*#REF!*(E57*F57+G57),IF(#REF!="THWN-2 AL 600 V",D57*#REF!*(E57*F57+G57),IF(#REF!="THWN-2 Cu 600 V",D57*#REF!*(E57*F57+G57), IF(#REF!="Reserva BT 2 - SUB",D57*#REF!*(E57*F57+G57), IF(#REF!="Reserva BT 3 - SUB",D57*#REF!*(E57*F57+G57), IF(#REF!="Reserva BT 4 - SUB",D57*#REF!*(E57*F57+G57), IF(#REF!="Reserva BT 5 - SUB",D57*#REF!*(E57*F57+G57),”Error”)))))))))))))))))</f>
        <v>#REF!</v>
      </c>
      <c r="J57" s="25" t="e">
        <f>IF(#REF!="Aérea",'Costos iniciales'!H57,IF(#REF!="Subterránea",'Costos iniciales'!I57,"Error"))</f>
        <v>#REF!</v>
      </c>
    </row>
    <row r="58" spans="2:10" x14ac:dyDescent="0.25">
      <c r="B58" s="2">
        <v>3</v>
      </c>
      <c r="C58" s="20" t="s">
        <v>22</v>
      </c>
      <c r="D58" s="16" t="e">
        <f>IF(B58=1,#REF!,IF(B58=2,#REF!,IF(B58=3,#REF!,IF(B58=4,#REF!,IF(B58=5,#REF!,IF(B58=6,#REF!,IF(B58=7,#REF!,IF(B58=8,#REF!, IF(B58=9,#REF!,IF(B58=10,#REF!,IF(B58=11,#REF!,”Error”)))))))))))</f>
        <v>#REF!</v>
      </c>
      <c r="E58" s="16" t="e">
        <f>IF(#REF!="Trifásico",3,IF(#REF!="Bifásico",2,IF(#REF!="Monofásico",1)))</f>
        <v>#REF!</v>
      </c>
      <c r="F58" s="16" t="e">
        <f>#REF!</f>
        <v>#REF!</v>
      </c>
      <c r="G58" s="16" t="e">
        <f>IF(#REF!="Si",1,IF(#REF!="No",0))</f>
        <v>#REF!</v>
      </c>
      <c r="H58" s="28" t="e">
        <f>IF(#REF!="Aérea",IF(#REF!="ACSR",D58*#REF!*(E58*F58+G58),IF(#REF!="AAAC",D58*#REF!*(E58*F58+G58),IF(#REF!="AAC semiaislado XLPE 15kV",D58*#REF!*(E58*F58+G58),IF(#REF!="ACSR semiaislado XLPE 15kV",D58*#REF!*(E58*F58+G58), IF(#REF!="AAAC semiaislado XLPE 35kV",D58*#REF!*(E58*F58+G58), IF(#REF!="ACSR semiaislado XLPE 35kV",D58*#REF!*(E58*F58+G58), IF(#REF!="AAAC semiaislado XLPE 35kV",D58*#REF!*(E58*F58+G58), IF(#REF!="AAAC semiaislado XLPE 44kV",D58*#REF!*(E58*F58+G58),IF(#REF!="Trenzada AL",D58*#REF!*(E58*F58+G58), IF(#REF!="Trenzada Cu",D58*#REF!*(E58*F58+G58),IF(#REF!="Cable autosoportado neutro AAAC - XLPE",D58*#REF!*(E58*F58+G58), IF(#REF!="Acometida concéntrica XLPE - 600 V",D58*#REF!*(E58*F58+G58), IF(#REF!="Cable autosoportado neutro ACSR - XLPE",D58*#REF!*(E58*F58+G58), IF(#REF!="Reserva BT 4 - AEO",D58*#REF!*(E58*F58+G58), IF(#REF!="Reserva BT 5 - AEO",D58*#REF!*(E58*F58+G58),”Error”))))))))))))))))</f>
        <v>#REF!</v>
      </c>
      <c r="I58" s="6" t="e">
        <f>IF(#REF!="Subterránea",IF(#REF!="XLPE Cu - 15 kV",D58*#REF!*(E58*F58+G58),IF(#REF!="XLPE Cu - 38 kV",D58*#REF!*(E58*F58+G58),IF(#REF!="XLPE Cu - 46 kV",D58*#REF!*(E58*F58+G58),IF(#REF!="XLPE AL - 15 kV",D58*#REF!*(E58*F58+G58), IF(#REF!="XLPE AL - 38 kV",D58*#REF!*(E58*F58+G58), IF(#REF!="XLPE AL - 46 kV",D58*#REF!*(E58*F58+G58), IF(#REF!="Reserva MT 1 - SUB",D58*#REF!*(E58*F58+G58), IF(#REF!="Reserva MT 2 - SUB",D58*#REF!*(E58*F58+G58),IF(#REF!="THW AL 600 V",D58*#REF!*(E58*F58+G58), IF(#REF!="THWN AL 600 V",D58*#REF!*(E58*F58+G58),IF(#REF!="THWN-2 AL 600 V",D58*#REF!*(E58*F58+G58),IF(#REF!="THWN-2 Cu 600 V",D58*#REF!*(E58*F58+G58), IF(#REF!="Reserva BT 2 - SUB",D58*#REF!*(E58*F58+G58), IF(#REF!="Reserva BT 3 - SUB",D58*#REF!*(E58*F58+G58), IF(#REF!="Reserva BT 4 - SUB",D58*#REF!*(E58*F58+G58), IF(#REF!="Reserva BT 5 - SUB",D58*#REF!*(E58*F58+G58),”Error”)))))))))))))))))</f>
        <v>#REF!</v>
      </c>
      <c r="J58" s="25" t="e">
        <f>IF(#REF!="Aérea",'Costos iniciales'!H58,IF(#REF!="Subterránea",'Costos iniciales'!I58,"Error"))</f>
        <v>#REF!</v>
      </c>
    </row>
    <row r="59" spans="2:10" x14ac:dyDescent="0.25">
      <c r="B59" s="2">
        <v>3</v>
      </c>
      <c r="C59" s="20" t="s">
        <v>21</v>
      </c>
      <c r="D59" s="16" t="e">
        <f>IF(B59=1,#REF!,IF(B59=2,#REF!,IF(B59=3,#REF!,IF(B59=4,#REF!,IF(B59=5,#REF!,IF(B59=6,#REF!,IF(B59=7,#REF!,IF(B59=8,#REF!, IF(B59=9,#REF!,IF(B59=10,#REF!,IF(B59=11,#REF!,”Error”)))))))))))</f>
        <v>#REF!</v>
      </c>
      <c r="E59" s="16" t="e">
        <f>IF(#REF!="Trifásico",3,IF(#REF!="Bifásico",2,IF(#REF!="Monofásico",1)))</f>
        <v>#REF!</v>
      </c>
      <c r="F59" s="16" t="e">
        <f>#REF!</f>
        <v>#REF!</v>
      </c>
      <c r="G59" s="16" t="e">
        <f>IF(#REF!="Si",1,IF(#REF!="No",0))</f>
        <v>#REF!</v>
      </c>
      <c r="H59" s="28" t="e">
        <f>IF(#REF!="Aérea",IF(#REF!="ACSR",D59*#REF!*(E59*F59+G59),IF(#REF!="AAAC",D59*#REF!*(E59*F59+G59),IF(#REF!="AAC semiaislado XLPE 15kV",D59*#REF!*(E59*F59+G59),IF(#REF!="ACSR semiaislado XLPE 15kV",D59*#REF!*(E59*F59+G59), IF(#REF!="AAAC semiaislado XLPE 35kV",D59*#REF!*(E59*F59+G59), IF(#REF!="ACSR semiaislado XLPE 35kV",D59*#REF!*(E59*F59+G59), IF(#REF!="AAAC semiaislado XLPE 35kV",D59*#REF!*(E59*F59+G59), IF(#REF!="AAAC semiaislado XLPE 44kV",D59*#REF!*(E59*F59+G59),IF(#REF!="Trenzada AL",D59*#REF!*(E59*F59+G59), IF(#REF!="Trenzada Cu",D59*#REF!*(E59*F59+G59),IF(#REF!="Cable autosoportado neutro AAAC - XLPE",D59*#REF!*(E59*F59+G59), IF(#REF!="Acometida concéntrica XLPE - 600 V",D59*#REF!*(E59*F59+G59), IF(#REF!="Cable autosoportado neutro ACSR - XLPE",D59*#REF!*(E59*F59+G59), IF(#REF!="Reserva BT 4 - AEO",D59*#REF!*(E59*F59+G59), IF(#REF!="Reserva BT 5 - AEO",D59*#REF!*(E59*F59+G59),”Error”))))))))))))))))</f>
        <v>#REF!</v>
      </c>
      <c r="I59" s="6" t="e">
        <f>IF(#REF!="Subterránea",IF(#REF!="XLPE Cu - 15 kV",D59*#REF!*(E59*F59+G59),IF(#REF!="XLPE Cu - 38 kV",D59*#REF!*(E59*F59+G59),IF(#REF!="XLPE Cu - 46 kV",D59*#REF!*(E59*F59+G59),IF(#REF!="XLPE AL - 15 kV",D59*#REF!*(E59*F59+G59), IF(#REF!="XLPE AL - 38 kV",D59*#REF!*(E59*F59+G59), IF(#REF!="XLPE AL - 46 kV",D59*#REF!*(E59*F59+G59), IF(#REF!="Reserva MT 1 - SUB",D59*#REF!*(E59*F59+G59), IF(#REF!="Reserva MT 2 - SUB",D59*#REF!*(E59*F59+G59),IF(#REF!="THW AL 600 V",D59*#REF!*(E59*F59+G59), IF(#REF!="THWN AL 600 V",D59*#REF!*(E59*F59+G59),IF(#REF!="THWN-2 AL 600 V",D59*#REF!*(E59*F59+G59),IF(#REF!="THWN-2 Cu 600 V",D59*#REF!*(E59*F59+G59), IF(#REF!="Reserva BT 2 - SUB",D59*#REF!*(E59*F59+G59), IF(#REF!="Reserva BT 3 - SUB",D59*#REF!*(E59*F59+G59), IF(#REF!="Reserva BT 4 - SUB",D59*#REF!*(E59*F59+G59), IF(#REF!="Reserva BT 5 - SUB",D59*#REF!*(E59*F59+G59),”Error”)))))))))))))))))</f>
        <v>#REF!</v>
      </c>
      <c r="J59" s="25" t="e">
        <f>IF(#REF!="Aérea",'Costos iniciales'!H59,IF(#REF!="Subterránea",'Costos iniciales'!I59,"Error"))</f>
        <v>#REF!</v>
      </c>
    </row>
    <row r="60" spans="2:10" x14ac:dyDescent="0.25">
      <c r="B60" s="2">
        <v>3</v>
      </c>
      <c r="C60" s="20" t="s">
        <v>20</v>
      </c>
      <c r="D60" s="16" t="e">
        <f>IF(B60=1,#REF!,IF(B60=2,#REF!,IF(B60=3,#REF!,IF(B60=4,#REF!,IF(B60=5,#REF!,IF(B60=6,#REF!,IF(B60=7,#REF!,IF(B60=8,#REF!, IF(B60=9,#REF!,IF(B60=10,#REF!,IF(B60=11,#REF!,”Error”)))))))))))</f>
        <v>#REF!</v>
      </c>
      <c r="E60" s="16" t="e">
        <f>IF(#REF!="Trifásico",3,IF(#REF!="Bifásico",2,IF(#REF!="Monofásico",1)))</f>
        <v>#REF!</v>
      </c>
      <c r="F60" s="16" t="e">
        <f>#REF!</f>
        <v>#REF!</v>
      </c>
      <c r="G60" s="16" t="e">
        <f>IF(#REF!="Si",1,IF(#REF!="No",0))</f>
        <v>#REF!</v>
      </c>
      <c r="H60" s="28" t="e">
        <f>IF(#REF!="Aérea",IF(#REF!="ACSR",D60*#REF!*(E60*F60+G60),IF(#REF!="AAAC",D60*#REF!*(E60*F60+G60),IF(#REF!="AAC semiaislado XLPE 15kV",D60*#REF!*(E60*F60+G60),IF(#REF!="ACSR semiaislado XLPE 15kV",D60*#REF!*(E60*F60+G60), IF(#REF!="AAAC semiaislado XLPE 35kV",D60*#REF!*(E60*F60+G60), IF(#REF!="ACSR semiaislado XLPE 35kV",D60*#REF!*(E60*F60+G60), IF(#REF!="AAAC semiaislado XLPE 35kV",D60*#REF!*(E60*F60+G60), IF(#REF!="AAAC semiaislado XLPE 44kV",D60*#REF!*(E60*F60+G60),IF(#REF!="Trenzada AL",D60*#REF!*(E60*F60+G60), IF(#REF!="Trenzada Cu",D60*#REF!*(E60*F60+G60),IF(#REF!="Cable autosoportado neutro AAAC - XLPE",D60*#REF!*(E60*F60+G60), IF(#REF!="Acometida concéntrica XLPE - 600 V",D60*#REF!*(E60*F60+G60), IF(#REF!="Cable autosoportado neutro ACSR - XLPE",D60*#REF!*(E60*F60+G60), IF(#REF!="Reserva BT 4 - AEO",D60*#REF!*(E60*F60+G60), IF(#REF!="Reserva BT 5 - AEO",D60*#REF!*(E60*F60+G60),”Error”))))))))))))))))</f>
        <v>#REF!</v>
      </c>
      <c r="I60" s="6" t="e">
        <f>IF(#REF!="Subterránea",IF(#REF!="XLPE Cu - 15 kV",D60*#REF!*(E60*F60+G60),IF(#REF!="XLPE Cu - 38 kV",D60*#REF!*(E60*F60+G60),IF(#REF!="XLPE Cu - 46 kV",D60*#REF!*(E60*F60+G60),IF(#REF!="XLPE AL - 15 kV",D60*#REF!*(E60*F60+G60), IF(#REF!="XLPE AL - 38 kV",D60*#REF!*(E60*F60+G60), IF(#REF!="XLPE AL - 46 kV",D60*#REF!*(E60*F60+G60), IF(#REF!="Reserva MT 1 - SUB",D60*#REF!*(E60*F60+G60), IF(#REF!="Reserva MT 2 - SUB",D60*#REF!*(E60*F60+G60),IF(#REF!="THW AL 600 V",D60*#REF!*(E60*F60+G60), IF(#REF!="THWN AL 600 V",D60*#REF!*(E60*F60+G60),IF(#REF!="THWN-2 AL 600 V",D60*#REF!*(E60*F60+G60),IF(#REF!="THWN-2 Cu 600 V",D60*#REF!*(E60*F60+G60), IF(#REF!="Reserva BT 2 - SUB",D60*#REF!*(E60*F60+G60), IF(#REF!="Reserva BT 3 - SUB",D60*#REF!*(E60*F60+G60), IF(#REF!="Reserva BT 4 - SUB",D60*#REF!*(E60*F60+G60), IF(#REF!="Reserva BT 5 - SUB",D60*#REF!*(E60*F60+G60),”Error”)))))))))))))))))</f>
        <v>#REF!</v>
      </c>
      <c r="J60" s="25" t="e">
        <f>IF(#REF!="Aérea",'Costos iniciales'!H60,IF(#REF!="Subterránea",'Costos iniciales'!I60,"Error"))</f>
        <v>#REF!</v>
      </c>
    </row>
    <row r="61" spans="2:10" x14ac:dyDescent="0.25">
      <c r="B61" s="2">
        <v>3</v>
      </c>
      <c r="C61" s="20">
        <v>1</v>
      </c>
      <c r="D61" s="16" t="e">
        <f>IF(B61=1,#REF!,IF(B61=2,#REF!,IF(B61=3,#REF!,IF(B61=4,#REF!,IF(B61=5,#REF!,IF(B61=6,#REF!,IF(B61=7,#REF!,IF(B61=8,#REF!, IF(B61=9,#REF!,IF(B61=10,#REF!,IF(B61=11,#REF!,”Error”)))))))))))</f>
        <v>#REF!</v>
      </c>
      <c r="E61" s="16" t="e">
        <f>IF(#REF!="Trifásico",3,IF(#REF!="Bifásico",2,IF(#REF!="Monofásico",1)))</f>
        <v>#REF!</v>
      </c>
      <c r="F61" s="16" t="e">
        <f>#REF!</f>
        <v>#REF!</v>
      </c>
      <c r="G61" s="16" t="e">
        <f>IF(#REF!="Si",1,IF(#REF!="No",0))</f>
        <v>#REF!</v>
      </c>
      <c r="H61" s="28" t="e">
        <f>IF(#REF!="Aérea",IF(#REF!="ACSR",D61*#REF!*(E61*F61+G61),IF(#REF!="AAAC",D61*#REF!*(E61*F61+G61),IF(#REF!="AAC semiaislado XLPE 15kV",D61*#REF!*(E61*F61+G61),IF(#REF!="ACSR semiaislado XLPE 15kV",D61*#REF!*(E61*F61+G61), IF(#REF!="AAAC semiaislado XLPE 35kV",D61*#REF!*(E61*F61+G61), IF(#REF!="ACSR semiaislado XLPE 35kV",D61*#REF!*(E61*F61+G61), IF(#REF!="AAAC semiaislado XLPE 35kV",D61*#REF!*(E61*F61+G61), IF(#REF!="AAAC semiaislado XLPE 44kV",D61*#REF!*(E61*F61+G61),IF(#REF!="Trenzada AL",D61*#REF!*(E61*F61+G61), IF(#REF!="Trenzada Cu",D61*#REF!*(E61*F61+G61),IF(#REF!="Cable autosoportado neutro AAAC - XLPE",D61*#REF!*(E61*F61+G61), IF(#REF!="Acometida concéntrica XLPE - 600 V",D61*#REF!*(E61*F61+G61), IF(#REF!="Cable autosoportado neutro ACSR - XLPE",D61*#REF!*(E61*F61+G61), IF(#REF!="Reserva BT 4 - AEO",D61*#REF!*(E61*F61+G61), IF(#REF!="Reserva BT 5 - AEO",D61*#REF!*(E61*F61+G61),”Error”))))))))))))))))</f>
        <v>#REF!</v>
      </c>
      <c r="I61" s="6" t="e">
        <f>IF(#REF!="Subterránea",IF(#REF!="XLPE Cu - 15 kV",D61*#REF!*(E61*F61+G61),IF(#REF!="XLPE Cu - 38 kV",D61*#REF!*(E61*F61+G61),IF(#REF!="XLPE Cu - 46 kV",D61*#REF!*(E61*F61+G61),IF(#REF!="XLPE AL - 15 kV",D61*#REF!*(E61*F61+G61), IF(#REF!="XLPE AL - 38 kV",D61*#REF!*(E61*F61+G61), IF(#REF!="XLPE AL - 46 kV",D61*#REF!*(E61*F61+G61), IF(#REF!="Reserva MT 1 - SUB",D61*#REF!*(E61*F61+G61), IF(#REF!="Reserva MT 2 - SUB",D61*#REF!*(E61*F61+G61),IF(#REF!="THW AL 600 V",D61*#REF!*(E61*F61+G61), IF(#REF!="THWN AL 600 V",D61*#REF!*(E61*F61+G61),IF(#REF!="THWN-2 AL 600 V",D61*#REF!*(E61*F61+G61),IF(#REF!="THWN-2 Cu 600 V",D61*#REF!*(E61*F61+G61), IF(#REF!="Reserva BT 2 - SUB",D61*#REF!*(E61*F61+G61), IF(#REF!="Reserva BT 3 - SUB",D61*#REF!*(E61*F61+G61), IF(#REF!="Reserva BT 4 - SUB",D61*#REF!*(E61*F61+G61), IF(#REF!="Reserva BT 5 - SUB",D61*#REF!*(E61*F61+G61),”Error”)))))))))))))))))</f>
        <v>#REF!</v>
      </c>
      <c r="J61" s="25" t="e">
        <f>IF(#REF!="Aérea",'Costos iniciales'!H61,IF(#REF!="Subterránea",'Costos iniciales'!I61,"Error"))</f>
        <v>#REF!</v>
      </c>
    </row>
    <row r="62" spans="2:10" x14ac:dyDescent="0.25">
      <c r="B62" s="2">
        <v>3</v>
      </c>
      <c r="C62" s="20">
        <v>2</v>
      </c>
      <c r="D62" s="16" t="e">
        <f>IF(B62=1,#REF!,IF(B62=2,#REF!,IF(B62=3,#REF!,IF(B62=4,#REF!,IF(B62=5,#REF!,IF(B62=6,#REF!,IF(B62=7,#REF!,IF(B62=8,#REF!, IF(B62=9,#REF!,IF(B62=10,#REF!,IF(B62=11,#REF!,”Error”)))))))))))</f>
        <v>#REF!</v>
      </c>
      <c r="E62" s="16" t="e">
        <f>IF(#REF!="Trifásico",3,IF(#REF!="Bifásico",2,IF(#REF!="Monofásico",1)))</f>
        <v>#REF!</v>
      </c>
      <c r="F62" s="16" t="e">
        <f>#REF!</f>
        <v>#REF!</v>
      </c>
      <c r="G62" s="16" t="e">
        <f>IF(#REF!="Si",1,IF(#REF!="No",0))</f>
        <v>#REF!</v>
      </c>
      <c r="H62" s="28" t="e">
        <f>IF(#REF!="Aérea",IF(#REF!="ACSR",D62*#REF!*(E62*F62+G62),IF(#REF!="AAAC",D62*#REF!*(E62*F62+G62),IF(#REF!="AAC semiaislado XLPE 15kV",D62*#REF!*(E62*F62+G62),IF(#REF!="ACSR semiaislado XLPE 15kV",D62*#REF!*(E62*F62+G62), IF(#REF!="AAAC semiaislado XLPE 35kV",D62*#REF!*(E62*F62+G62), IF(#REF!="ACSR semiaislado XLPE 35kV",D62*#REF!*(E62*F62+G62), IF(#REF!="AAAC semiaislado XLPE 35kV",D62*#REF!*(E62*F62+G62), IF(#REF!="AAAC semiaislado XLPE 44kV",D62*#REF!*(E62*F62+G62),IF(#REF!="Trenzada AL",D62*#REF!*(E62*F62+G62), IF(#REF!="Trenzada Cu",D62*#REF!*(E62*F62+G62),IF(#REF!="Cable autosoportado neutro AAAC - XLPE",D62*#REF!*(E62*F62+G62), IF(#REF!="Acometida concéntrica XLPE - 600 V",D62*#REF!*(E62*F62+G62), IF(#REF!="Cable autosoportado neutro ACSR - XLPE",D62*#REF!*(E62*F62+G62), IF(#REF!="Reserva BT 4 - AEO",D62*#REF!*(E62*F62+G62), IF(#REF!="Reserva BT 5 - AEO",D62*#REF!*(E62*F62+G62),”Error”))))))))))))))))</f>
        <v>#REF!</v>
      </c>
      <c r="I62" s="6" t="e">
        <f>IF(#REF!="Subterránea",IF(#REF!="XLPE Cu - 15 kV",D62*#REF!*(E62*F62+G62),IF(#REF!="XLPE Cu - 38 kV",D62*#REF!*(E62*F62+G62),IF(#REF!="XLPE Cu - 46 kV",D62*#REF!*(E62*F62+G62),IF(#REF!="XLPE AL - 15 kV",D62*#REF!*(E62*F62+G62), IF(#REF!="XLPE AL - 38 kV",D62*#REF!*(E62*F62+G62), IF(#REF!="XLPE AL - 46 kV",D62*#REF!*(E62*F62+G62), IF(#REF!="Reserva MT 1 - SUB",D62*#REF!*(E62*F62+G62), IF(#REF!="Reserva MT 2 - SUB",D62*#REF!*(E62*F62+G62),IF(#REF!="THW AL 600 V",D62*#REF!*(E62*F62+G62), IF(#REF!="THWN AL 600 V",D62*#REF!*(E62*F62+G62),IF(#REF!="THWN-2 AL 600 V",D62*#REF!*(E62*F62+G62),IF(#REF!="THWN-2 Cu 600 V",D62*#REF!*(E62*F62+G62), IF(#REF!="Reserva BT 2 - SUB",D62*#REF!*(E62*F62+G62), IF(#REF!="Reserva BT 3 - SUB",D62*#REF!*(E62*F62+G62), IF(#REF!="Reserva BT 4 - SUB",D62*#REF!*(E62*F62+G62), IF(#REF!="Reserva BT 5 - SUB",D62*#REF!*(E62*F62+G62),”Error”)))))))))))))))))</f>
        <v>#REF!</v>
      </c>
      <c r="J62" s="25" t="e">
        <f>IF(#REF!="Aérea",'Costos iniciales'!H62,IF(#REF!="Subterránea",'Costos iniciales'!I62,"Error"))</f>
        <v>#REF!</v>
      </c>
    </row>
    <row r="63" spans="2:10" x14ac:dyDescent="0.25">
      <c r="B63" s="2">
        <v>3</v>
      </c>
      <c r="C63" s="20">
        <v>4</v>
      </c>
      <c r="D63" s="16" t="e">
        <f>IF(B63=1,#REF!,IF(B63=2,#REF!,IF(B63=3,#REF!,IF(B63=4,#REF!,IF(B63=5,#REF!,IF(B63=6,#REF!,IF(B63=7,#REF!,IF(B63=8,#REF!, IF(B63=9,#REF!,IF(B63=10,#REF!,IF(B63=11,#REF!,”Error”)))))))))))</f>
        <v>#REF!</v>
      </c>
      <c r="E63" s="16" t="e">
        <f>IF(#REF!="Trifásico",3,IF(#REF!="Bifásico",2,IF(#REF!="Monofásico",1)))</f>
        <v>#REF!</v>
      </c>
      <c r="F63" s="16" t="e">
        <f>#REF!</f>
        <v>#REF!</v>
      </c>
      <c r="G63" s="16" t="e">
        <f>IF(#REF!="Si",1,IF(#REF!="No",0))</f>
        <v>#REF!</v>
      </c>
      <c r="H63" s="28" t="e">
        <f>IF(#REF!="Aérea",IF(#REF!="ACSR",D63*#REF!*(E63*F63+G63),IF(#REF!="AAAC",D63*#REF!*(E63*F63+G63),IF(#REF!="AAC semiaislado XLPE 15kV",D63*#REF!*(E63*F63+G63),IF(#REF!="ACSR semiaislado XLPE 15kV",D63*#REF!*(E63*F63+G63), IF(#REF!="AAAC semiaislado XLPE 35kV",D63*#REF!*(E63*F63+G63), IF(#REF!="ACSR semiaislado XLPE 35kV",D63*#REF!*(E63*F63+G63), IF(#REF!="AAAC semiaislado XLPE 35kV",D63*#REF!*(E63*F63+G63), IF(#REF!="AAAC semiaislado XLPE 44kV",D63*#REF!*(E63*F63+G63),IF(#REF!="Trenzada AL",D63*#REF!*(E63*F63+G63), IF(#REF!="Trenzada Cu",D63*#REF!*(E63*F63+G63),IF(#REF!="Cable autosoportado neutro AAAC - XLPE",D63*#REF!*(E63*F63+G63), IF(#REF!="Acometida concéntrica XLPE - 600 V",D63*#REF!*(E63*F63+G63), IF(#REF!="Cable autosoportado neutro ACSR - XLPE",D63*#REF!*(E63*F63+G63), IF(#REF!="Reserva BT 4 - AEO",D63*#REF!*(E63*F63+G63), IF(#REF!="Reserva BT 5 - AEO",D63*#REF!*(E63*F63+G63),”Error”))))))))))))))))</f>
        <v>#REF!</v>
      </c>
      <c r="I63" s="6" t="e">
        <f>IF(#REF!="Subterránea",IF(#REF!="XLPE Cu - 15 kV",D63*#REF!*(E63*F63+G63),IF(#REF!="XLPE Cu - 38 kV",D63*#REF!*(E63*F63+G63),IF(#REF!="XLPE Cu - 46 kV",D63*#REF!*(E63*F63+G63),IF(#REF!="XLPE AL - 15 kV",D63*#REF!*(E63*F63+G63), IF(#REF!="XLPE AL - 38 kV",D63*#REF!*(E63*F63+G63), IF(#REF!="XLPE AL - 46 kV",D63*#REF!*(E63*F63+G63), IF(#REF!="Reserva MT 1 - SUB",D63*#REF!*(E63*F63+G63), IF(#REF!="Reserva MT 2 - SUB",D63*#REF!*(E63*F63+G63),IF(#REF!="THW AL 600 V",D63*#REF!*(E63*F63+G63), IF(#REF!="THWN AL 600 V",D63*#REF!*(E63*F63+G63),IF(#REF!="THWN-2 AL 600 V",D63*#REF!*(E63*F63+G63),IF(#REF!="THWN-2 Cu 600 V",D63*#REF!*(E63*F63+G63), IF(#REF!="Reserva BT 2 - SUB",D63*#REF!*(E63*F63+G63), IF(#REF!="Reserva BT 3 - SUB",D63*#REF!*(E63*F63+G63), IF(#REF!="Reserva BT 4 - SUB",D63*#REF!*(E63*F63+G63), IF(#REF!="Reserva BT 5 - SUB",D63*#REF!*(E63*F63+G63),”Error”)))))))))))))))))</f>
        <v>#REF!</v>
      </c>
      <c r="J63" s="25" t="e">
        <f>IF(#REF!="Aérea",'Costos iniciales'!H63,IF(#REF!="Subterránea",'Costos iniciales'!I63,"Error"))</f>
        <v>#REF!</v>
      </c>
    </row>
    <row r="64" spans="2:10" x14ac:dyDescent="0.25">
      <c r="B64" s="2">
        <v>3</v>
      </c>
      <c r="C64" s="20">
        <v>6</v>
      </c>
      <c r="D64" s="16" t="e">
        <f>IF(B64=1,#REF!,IF(B64=2,#REF!,IF(B64=3,#REF!,IF(B64=4,#REF!,IF(B64=5,#REF!,IF(B64=6,#REF!,IF(B64=7,#REF!,IF(B64=8,#REF!, IF(B64=9,#REF!,IF(B64=10,#REF!,IF(B64=11,#REF!,”Error”)))))))))))</f>
        <v>#REF!</v>
      </c>
      <c r="E64" s="16" t="e">
        <f>IF(#REF!="Trifásico",3,IF(#REF!="Bifásico",2,IF(#REF!="Monofásico",1)))</f>
        <v>#REF!</v>
      </c>
      <c r="F64" s="16" t="e">
        <f>#REF!</f>
        <v>#REF!</v>
      </c>
      <c r="G64" s="16" t="e">
        <f>IF(#REF!="Si",1,IF(#REF!="No",0))</f>
        <v>#REF!</v>
      </c>
      <c r="H64" s="28" t="e">
        <f>IF(#REF!="Aérea",IF(#REF!="ACSR",D64*#REF!*(E64*F64+G64),IF(#REF!="AAAC",D64*#REF!*(E64*F64+G64),IF(#REF!="AAC semiaislado XLPE 15kV",D64*#REF!*(E64*F64+G64),IF(#REF!="ACSR semiaislado XLPE 15kV",D64*#REF!*(E64*F64+G64), IF(#REF!="AAAC semiaislado XLPE 35kV",D64*#REF!*(E64*F64+G64), IF(#REF!="ACSR semiaislado XLPE 35kV",D64*#REF!*(E64*F64+G64), IF(#REF!="AAAC semiaislado XLPE 35kV",D64*#REF!*(E64*F64+G64), IF(#REF!="AAAC semiaislado XLPE 44kV",D64*#REF!*(E64*F64+G64),IF(#REF!="Trenzada AL",D64*#REF!*(E64*F64+G64), IF(#REF!="Trenzada Cu",D64*#REF!*(E64*F64+G64),IF(#REF!="Cable autosoportado neutro AAAC - XLPE",D64*#REF!*(E64*F64+G64), IF(#REF!="Acometida concéntrica XLPE - 600 V",D64*#REF!*(E64*F64+G64), IF(#REF!="Cable autosoportado neutro ACSR - XLPE",D64*#REF!*(E64*F64+G64), IF(#REF!="Reserva BT 4 - AEO",D64*#REF!*(E64*F64+G64), IF(#REF!="Reserva BT 5 - AEO",D64*#REF!*(E64*F64+G64),”Error”))))))))))))))))</f>
        <v>#REF!</v>
      </c>
      <c r="I64" s="6" t="e">
        <f>IF(#REF!="Subterránea",IF(#REF!="XLPE Cu - 15 kV",D64*#REF!*(E64*F64+G64),IF(#REF!="XLPE Cu - 38 kV",D64*#REF!*(E64*F64+G64),IF(#REF!="XLPE Cu - 46 kV",D64*#REF!*(E64*F64+G64),IF(#REF!="XLPE AL - 15 kV",D64*#REF!*(E64*F64+G64), IF(#REF!="XLPE AL - 38 kV",D64*#REF!*(E64*F64+G64), IF(#REF!="XLPE AL - 46 kV",D64*#REF!*(E64*F64+G64), IF(#REF!="Reserva MT 1 - SUB",D64*#REF!*(E64*F64+G64), IF(#REF!="Reserva MT 2 - SUB",D64*#REF!*(E64*F64+G64),IF(#REF!="THW AL 600 V",D64*#REF!*(E64*F64+G64), IF(#REF!="THWN AL 600 V",D64*#REF!*(E64*F64+G64),IF(#REF!="THWN-2 AL 600 V",D64*#REF!*(E64*F64+G64),IF(#REF!="THWN-2 Cu 600 V",D64*#REF!*(E64*F64+G64), IF(#REF!="Reserva BT 2 - SUB",D64*#REF!*(E64*F64+G64), IF(#REF!="Reserva BT 3 - SUB",D64*#REF!*(E64*F64+G64), IF(#REF!="Reserva BT 4 - SUB",D64*#REF!*(E64*F64+G64), IF(#REF!="Reserva BT 5 - SUB",D64*#REF!*(E64*F64+G64),”Error”)))))))))))))))))</f>
        <v>#REF!</v>
      </c>
      <c r="J64" s="25" t="e">
        <f>IF(#REF!="Aérea",'Costos iniciales'!H64,IF(#REF!="Subterránea",'Costos iniciales'!I64,"Error"))</f>
        <v>#REF!</v>
      </c>
    </row>
    <row r="65" spans="2:10" x14ac:dyDescent="0.25">
      <c r="B65" s="2">
        <v>3</v>
      </c>
      <c r="C65" s="7">
        <v>8</v>
      </c>
      <c r="D65" s="16" t="e">
        <f>IF(B65=1,#REF!,IF(B65=2,#REF!,IF(B65=3,#REF!,IF(B65=4,#REF!,IF(B65=5,#REF!,IF(B65=6,#REF!,IF(B65=7,#REF!,IF(B65=8,#REF!, IF(B65=9,#REF!,IF(B65=10,#REF!,IF(B65=11,#REF!,”Error”)))))))))))</f>
        <v>#REF!</v>
      </c>
      <c r="E65" s="16" t="e">
        <f>IF(#REF!="Trifásico",3,IF(#REF!="Bifásico",2,IF(#REF!="Monofásico",1)))</f>
        <v>#REF!</v>
      </c>
      <c r="F65" s="16" t="e">
        <f>#REF!</f>
        <v>#REF!</v>
      </c>
      <c r="G65" s="16" t="e">
        <f>IF(#REF!="Si",1,IF(#REF!="No",0))</f>
        <v>#REF!</v>
      </c>
      <c r="H65" s="28" t="e">
        <f>IF(#REF!="Aérea",IF(#REF!="ACSR",D65*#REF!*(E65*F65+G65),IF(#REF!="AAAC",D65*#REF!*(E65*F65+G65),IF(#REF!="AAC semiaislado XLPE 15kV",D65*#REF!*(E65*F65+G65),IF(#REF!="ACSR semiaislado XLPE 15kV",D65*#REF!*(E65*F65+G65), IF(#REF!="AAAC semiaislado XLPE 35kV",D65*#REF!*(E65*F65+G65), IF(#REF!="ACSR semiaislado XLPE 35kV",D65*#REF!*(E65*F65+G65), IF(#REF!="AAAC semiaislado XLPE 35kV",D65*#REF!*(E65*F65+G65), IF(#REF!="AAAC semiaislado XLPE 44kV",D65*#REF!*(E65*F65+G65),IF(#REF!="Trenzada AL",D65*#REF!*(E65*F65+G65), IF(#REF!="Trenzada Cu",D65*#REF!*(E65*F65+G65),IF(#REF!="Cable autosoportado neutro AAAC - XLPE",D65*#REF!*(E65*F65+G65), IF(#REF!="Acometida concéntrica XLPE - 600 V",D65*#REF!*(E65*F65+G65), IF(#REF!="Cable autosoportado neutro ACSR - XLPE",D65*#REF!*(E65*F65+G65), IF(#REF!="Reserva BT 4 - AEO",D65*#REF!*(E65*F65+G65), IF(#REF!="Reserva BT 5 - AEO",D65*#REF!*(E65*F65+G65),”Error”))))))))))))))))</f>
        <v>#REF!</v>
      </c>
      <c r="I65" s="6" t="e">
        <f>IF(#REF!="Subterránea",IF(#REF!="XLPE Cu - 15 kV",D65*#REF!*(E65*F65+G65),IF(#REF!="XLPE Cu - 38 kV",D65*#REF!*(E65*F65+G65),IF(#REF!="XLPE Cu - 46 kV",D65*#REF!*(E65*F65+G65),IF(#REF!="XLPE AL - 15 kV",D65*#REF!*(E65*F65+G65), IF(#REF!="XLPE AL - 38 kV",D65*#REF!*(E65*F65+G65), IF(#REF!="XLPE AL - 46 kV",D65*#REF!*(E65*F65+G65), IF(#REF!="Reserva MT 1 - SUB",D65*#REF!*(E65*F65+G65), IF(#REF!="Reserva MT 2 - SUB",D65*#REF!*(E65*F65+G65),IF(#REF!="THW AL 600 V",D65*#REF!*(E65*F65+G65), IF(#REF!="THWN AL 600 V",D65*#REF!*(E65*F65+G65),IF(#REF!="THWN-2 AL 600 V",D65*#REF!*(E65*F65+G65),IF(#REF!="THWN-2 Cu 600 V",D65*#REF!*(E65*F65+G65), IF(#REF!="Reserva BT 2 - SUB",D65*#REF!*(E65*F65+G65), IF(#REF!="Reserva BT 3 - SUB",D65*#REF!*(E65*F65+G65), IF(#REF!="Reserva BT 4 - SUB",D65*#REF!*(E65*F65+G65), IF(#REF!="Reserva BT 5 - SUB",D65*#REF!*(E65*F65+G65),”Error”)))))))))))))))))</f>
        <v>#REF!</v>
      </c>
      <c r="J65" s="25" t="e">
        <f>IF(#REF!="Aérea",'Costos iniciales'!H65,IF(#REF!="Subterránea",'Costos iniciales'!I65,"Error"))</f>
        <v>#REF!</v>
      </c>
    </row>
    <row r="66" spans="2:10" x14ac:dyDescent="0.25">
      <c r="B66" s="2">
        <v>3</v>
      </c>
      <c r="C66" s="7"/>
      <c r="D66" s="16" t="e">
        <f>IF(B66=1,#REF!,IF(B66=2,#REF!,IF(B66=3,#REF!,IF(B66=4,#REF!,IF(B66=5,#REF!,IF(B66=6,#REF!,IF(B66=7,#REF!,IF(B66=8,#REF!, IF(B66=9,#REF!,IF(B66=10,#REF!,IF(B66=11,#REF!,”Error”)))))))))))</f>
        <v>#REF!</v>
      </c>
      <c r="E66" s="16" t="e">
        <f>IF(#REF!="Trifásico",3,IF(#REF!="Bifásico",2,IF(#REF!="Monofásico",1)))</f>
        <v>#REF!</v>
      </c>
      <c r="F66" s="16" t="e">
        <f>#REF!</f>
        <v>#REF!</v>
      </c>
      <c r="G66" s="16" t="e">
        <f>IF(#REF!="Si",1,IF(#REF!="No",0))</f>
        <v>#REF!</v>
      </c>
      <c r="H66" s="28" t="e">
        <f>IF(#REF!="Aérea",IF(#REF!="ACSR",D66*#REF!*(E66*F66+G66),IF(#REF!="AAAC",D66*#REF!*(E66*F66+G66),IF(#REF!="AAC semiaislado XLPE 15kV",D66*#REF!*(E66*F66+G66),IF(#REF!="ACSR semiaislado XLPE 15kV",D66*#REF!*(E66*F66+G66), IF(#REF!="AAAC semiaislado XLPE 35kV",D66*#REF!*(E66*F66+G66), IF(#REF!="ACSR semiaislado XLPE 35kV",D66*#REF!*(E66*F66+G66), IF(#REF!="AAAC semiaislado XLPE 35kV",D66*#REF!*(E66*F66+G66), IF(#REF!="AAAC semiaislado XLPE 44kV",D66*#REF!*(E66*F66+G66),IF(#REF!="Trenzada AL",D66*#REF!*(E66*F66+G66), IF(#REF!="Trenzada Cu",D66*#REF!*(E66*F66+G66),IF(#REF!="Cable autosoportado neutro AAAC - XLPE",D66*#REF!*(E66*F66+G66), IF(#REF!="Acometida concéntrica XLPE - 600 V",D66*#REF!*(E66*F66+G66), IF(#REF!="Cable autosoportado neutro ACSR - XLPE",D66*#REF!*(E66*F66+G66), IF(#REF!="Reserva BT 4 - AEO",D66*#REF!*(E66*F66+G66), IF(#REF!="Reserva BT 5 - AEO",D66*#REF!*(E66*F66+G66),”Error”))))))))))))))))</f>
        <v>#REF!</v>
      </c>
      <c r="I66" s="6" t="e">
        <f>IF(#REF!="Subterránea",IF(#REF!="XLPE Cu - 15 kV",D66*#REF!*(E66*F66+G66),IF(#REF!="XLPE Cu - 38 kV",D66*#REF!*(E66*F66+G66),IF(#REF!="XLPE Cu - 46 kV",D66*#REF!*(E66*F66+G66),IF(#REF!="XLPE AL - 15 kV",D66*#REF!*(E66*F66+G66), IF(#REF!="XLPE AL - 38 kV",D66*#REF!*(E66*F66+G66), IF(#REF!="XLPE AL - 46 kV",D66*#REF!*(E66*F66+G66), IF(#REF!="Reserva MT 1 - SUB",D66*#REF!*(E66*F66+G66), IF(#REF!="Reserva MT 2 - SUB",D66*#REF!*(E66*F66+G66),IF(#REF!="THW AL 600 V",D66*#REF!*(E66*F66+G66), IF(#REF!="THWN AL 600 V",D66*#REF!*(E66*F66+G66),IF(#REF!="THWN-2 AL 600 V",D66*#REF!*(E66*F66+G66),IF(#REF!="THWN-2 Cu 600 V",D66*#REF!*(E66*F66+G66), IF(#REF!="Reserva BT 2 - SUB",D66*#REF!*(E66*F66+G66), IF(#REF!="Reserva BT 3 - SUB",D66*#REF!*(E66*F66+G66), IF(#REF!="Reserva BT 4 - SUB",D66*#REF!*(E66*F66+G66), IF(#REF!="Reserva BT 5 - SUB",D66*#REF!*(E66*F66+G66),”Error”)))))))))))))))))</f>
        <v>#REF!</v>
      </c>
      <c r="J66" s="25" t="e">
        <f>IF(#REF!="Aérea",'Costos iniciales'!H66,IF(#REF!="Subterránea",'Costos iniciales'!I66,"Error"))</f>
        <v>#REF!</v>
      </c>
    </row>
    <row r="67" spans="2:10" x14ac:dyDescent="0.25">
      <c r="B67" s="2">
        <v>3</v>
      </c>
      <c r="C67" s="7"/>
      <c r="D67" s="16" t="e">
        <f>IF(B67=1,#REF!,IF(B67=2,#REF!,IF(B67=3,#REF!,IF(B67=4,#REF!,IF(B67=5,#REF!,IF(B67=6,#REF!,IF(B67=7,#REF!,IF(B67=8,#REF!, IF(B67=9,#REF!,IF(B67=10,#REF!,IF(B67=11,#REF!,”Error”)))))))))))</f>
        <v>#REF!</v>
      </c>
      <c r="E67" s="16" t="e">
        <f>IF(#REF!="Trifásico",3,IF(#REF!="Bifásico",2,IF(#REF!="Monofásico",1)))</f>
        <v>#REF!</v>
      </c>
      <c r="F67" s="16" t="e">
        <f>#REF!</f>
        <v>#REF!</v>
      </c>
      <c r="G67" s="16" t="e">
        <f>IF(#REF!="Si",1,IF(#REF!="No",0))</f>
        <v>#REF!</v>
      </c>
      <c r="H67" s="28" t="e">
        <f>IF(#REF!="Aérea",IF(#REF!="ACSR",D67*#REF!*(E67*F67+G67),IF(#REF!="AAAC",D67*#REF!*(E67*F67+G67),IF(#REF!="AAC semiaislado XLPE 15kV",D67*#REF!*(E67*F67+G67),IF(#REF!="ACSR semiaislado XLPE 15kV",D67*#REF!*(E67*F67+G67), IF(#REF!="AAAC semiaislado XLPE 35kV",D67*#REF!*(E67*F67+G67), IF(#REF!="ACSR semiaislado XLPE 35kV",D67*#REF!*(E67*F67+G67), IF(#REF!="AAAC semiaislado XLPE 35kV",D67*#REF!*(E67*F67+G67), IF(#REF!="AAAC semiaislado XLPE 44kV",D67*#REF!*(E67*F67+G67),IF(#REF!="Trenzada AL",D67*#REF!*(E67*F67+G67), IF(#REF!="Trenzada Cu",D67*#REF!*(E67*F67+G67),IF(#REF!="Cable autosoportado neutro AAAC - XLPE",D67*#REF!*(E67*F67+G67), IF(#REF!="Acometida concéntrica XLPE - 600 V",D67*#REF!*(E67*F67+G67), IF(#REF!="Cable autosoportado neutro ACSR - XLPE",D67*#REF!*(E67*F67+G67), IF(#REF!="Reserva BT 4 - AEO",D67*#REF!*(E67*F67+G67), IF(#REF!="Reserva BT 5 - AEO",D67*#REF!*(E67*F67+G67),”Error”))))))))))))))))</f>
        <v>#REF!</v>
      </c>
      <c r="I67" s="6" t="e">
        <f>IF(#REF!="Subterránea",IF(#REF!="XLPE Cu - 15 kV",D67*#REF!*(E67*F67+G67),IF(#REF!="XLPE Cu - 38 kV",D67*#REF!*(E67*F67+G67),IF(#REF!="XLPE Cu - 46 kV",D67*#REF!*(E67*F67+G67),IF(#REF!="XLPE AL - 15 kV",D67*#REF!*(E67*F67+G67), IF(#REF!="XLPE AL - 38 kV",D67*#REF!*(E67*F67+G67), IF(#REF!="XLPE AL - 46 kV",D67*#REF!*(E67*F67+G67), IF(#REF!="Reserva MT 1 - SUB",D67*#REF!*(E67*F67+G67), IF(#REF!="Reserva MT 2 - SUB",D67*#REF!*(E67*F67+G67),IF(#REF!="THW AL 600 V",D67*#REF!*(E67*F67+G67), IF(#REF!="THWN AL 600 V",D67*#REF!*(E67*F67+G67),IF(#REF!="THWN-2 AL 600 V",D67*#REF!*(E67*F67+G67),IF(#REF!="THWN-2 Cu 600 V",D67*#REF!*(E67*F67+G67), IF(#REF!="Reserva BT 2 - SUB",D67*#REF!*(E67*F67+G67), IF(#REF!="Reserva BT 3 - SUB",D67*#REF!*(E67*F67+G67), IF(#REF!="Reserva BT 4 - SUB",D67*#REF!*(E67*F67+G67), IF(#REF!="Reserva BT 5 - SUB",D67*#REF!*(E67*F67+G67),”Error”)))))))))))))))))</f>
        <v>#REF!</v>
      </c>
      <c r="J67" s="25" t="e">
        <f>IF(#REF!="Aérea",'Costos iniciales'!H67,IF(#REF!="Subterránea",'Costos iniciales'!I67,"Error"))</f>
        <v>#REF!</v>
      </c>
    </row>
    <row r="68" spans="2:10" x14ac:dyDescent="0.25">
      <c r="B68" s="2">
        <v>3</v>
      </c>
      <c r="C68" s="8"/>
      <c r="D68" s="16" t="e">
        <f>IF(B68=1,#REF!,IF(B68=2,#REF!,IF(B68=3,#REF!,IF(B68=4,#REF!,IF(B68=5,#REF!,IF(B68=6,#REF!,IF(B68=7,#REF!,IF(B68=8,#REF!, IF(B68=9,#REF!,IF(B68=10,#REF!,IF(B68=11,#REF!,”Error”)))))))))))</f>
        <v>#REF!</v>
      </c>
      <c r="E68" s="16" t="e">
        <f>IF(#REF!="Trifásico",3,IF(#REF!="Bifásico",2,IF(#REF!="Monofásico",1)))</f>
        <v>#REF!</v>
      </c>
      <c r="F68" s="16" t="e">
        <f>#REF!</f>
        <v>#REF!</v>
      </c>
      <c r="G68" s="16" t="e">
        <f>IF(#REF!="Si",1,IF(#REF!="No",0))</f>
        <v>#REF!</v>
      </c>
      <c r="H68" s="28" t="e">
        <f>IF(#REF!="Aérea",IF(#REF!="ACSR",D68*#REF!*(E68*F68+G68),IF(#REF!="AAAC",D68*#REF!*(E68*F68+G68),IF(#REF!="AAC semiaislado XLPE 15kV",D68*#REF!*(E68*F68+G68),IF(#REF!="ACSR semiaislado XLPE 15kV",D68*#REF!*(E68*F68+G68), IF(#REF!="AAAC semiaislado XLPE 35kV",D68*#REF!*(E68*F68+G68), IF(#REF!="ACSR semiaislado XLPE 35kV",D68*#REF!*(E68*F68+G68), IF(#REF!="AAAC semiaislado XLPE 35kV",D68*#REF!*(E68*F68+G68), IF(#REF!="AAAC semiaislado XLPE 44kV",D68*#REF!*(E68*F68+G68),IF(#REF!="Trenzada AL",D68*#REF!*(E68*F68+G68), IF(#REF!="Trenzada Cu",D68*#REF!*(E68*F68+G68),IF(#REF!="Cable autosoportado neutro AAAC - XLPE",D68*#REF!*(E68*F68+G68), IF(#REF!="Acometida concéntrica XLPE - 600 V",D68*#REF!*(E68*F68+G68), IF(#REF!="Cable autosoportado neutro ACSR - XLPE",D68*#REF!*(E68*F68+G68), IF(#REF!="Reserva BT 4 - AEO",D68*#REF!*(E68*F68+G68), IF(#REF!="Reserva BT 5 - AEO",D68*#REF!*(E68*F68+G68),”Error”))))))))))))))))</f>
        <v>#REF!</v>
      </c>
      <c r="I68" s="6" t="e">
        <f>IF(#REF!="Subterránea",IF(#REF!="XLPE Cu - 15 kV",D68*#REF!*(E68*F68+G68),IF(#REF!="XLPE Cu - 38 kV",D68*#REF!*(E68*F68+G68),IF(#REF!="XLPE Cu - 46 kV",D68*#REF!*(E68*F68+G68),IF(#REF!="XLPE AL - 15 kV",D68*#REF!*(E68*F68+G68), IF(#REF!="XLPE AL - 38 kV",D68*#REF!*(E68*F68+G68), IF(#REF!="XLPE AL - 46 kV",D68*#REF!*(E68*F68+G68), IF(#REF!="Reserva MT 1 - SUB",D68*#REF!*(E68*F68+G68), IF(#REF!="Reserva MT 2 - SUB",D68*#REF!*(E68*F68+G68),IF(#REF!="THW AL 600 V",D68*#REF!*(E68*F68+G68), IF(#REF!="THWN AL 600 V",D68*#REF!*(E68*F68+G68),IF(#REF!="THWN-2 AL 600 V",D68*#REF!*(E68*F68+G68),IF(#REF!="THWN-2 Cu 600 V",D68*#REF!*(E68*F68+G68), IF(#REF!="Reserva BT 2 - SUB",D68*#REF!*(E68*F68+G68), IF(#REF!="Reserva BT 3 - SUB",D68*#REF!*(E68*F68+G68), IF(#REF!="Reserva BT 4 - SUB",D68*#REF!*(E68*F68+G68), IF(#REF!="Reserva BT 5 - SUB",D68*#REF!*(E68*F68+G68),”Error”)))))))))))))))))</f>
        <v>#REF!</v>
      </c>
      <c r="J68" s="25" t="e">
        <f>IF(#REF!="Aérea",'Costos iniciales'!H68,IF(#REF!="Subterránea",'Costos iniciales'!I68,"Error"))</f>
        <v>#REF!</v>
      </c>
    </row>
    <row r="69" spans="2:10" x14ac:dyDescent="0.25">
      <c r="B69" s="2">
        <v>3</v>
      </c>
      <c r="C69" s="7"/>
      <c r="D69" s="16" t="e">
        <f>IF(B69=1,#REF!,IF(B69=2,#REF!,IF(B69=3,#REF!,IF(B69=4,#REF!,IF(B69=5,#REF!,IF(B69=6,#REF!,IF(B69=7,#REF!,IF(B69=8,#REF!, IF(B69=9,#REF!,IF(B69=10,#REF!,IF(B69=11,#REF!,”Error”)))))))))))</f>
        <v>#REF!</v>
      </c>
      <c r="E69" s="16" t="e">
        <f>IF(#REF!="Trifásico",3,IF(#REF!="Bifásico",2,IF(#REF!="Monofásico",1)))</f>
        <v>#REF!</v>
      </c>
      <c r="F69" s="16" t="e">
        <f>#REF!</f>
        <v>#REF!</v>
      </c>
      <c r="G69" s="16" t="e">
        <f>IF(#REF!="Si",1,IF(#REF!="No",0))</f>
        <v>#REF!</v>
      </c>
      <c r="H69" s="28" t="e">
        <f>IF(#REF!="Aérea",IF(#REF!="ACSR",D69*#REF!*(E69*F69+G69),IF(#REF!="AAAC",D69*#REF!*(E69*F69+G69),IF(#REF!="AAC semiaislado XLPE 15kV",D69*#REF!*(E69*F69+G69),IF(#REF!="ACSR semiaislado XLPE 15kV",D69*#REF!*(E69*F69+G69), IF(#REF!="AAAC semiaislado XLPE 35kV",D69*#REF!*(E69*F69+G69), IF(#REF!="ACSR semiaislado XLPE 35kV",D69*#REF!*(E69*F69+G69), IF(#REF!="AAAC semiaislado XLPE 35kV",D69*#REF!*(E69*F69+G69), IF(#REF!="AAAC semiaislado XLPE 44kV",D69*#REF!*(E69*F69+G69),IF(#REF!="Trenzada AL",D69*#REF!*(E69*F69+G69), IF(#REF!="Trenzada Cu",D69*#REF!*(E69*F69+G69),IF(#REF!="Cable autosoportado neutro AAAC - XLPE",D69*#REF!*(E69*F69+G69), IF(#REF!="Acometida concéntrica XLPE - 600 V",D69*#REF!*(E69*F69+G69), IF(#REF!="Cable autosoportado neutro ACSR - XLPE",D69*#REF!*(E69*F69+G69), IF(#REF!="Reserva BT 4 - AEO",D69*#REF!*(E69*F69+G69), IF(#REF!="Reserva BT 5 - AEO",D69*#REF!*(E69*F69+G69),”Error”))))))))))))))))</f>
        <v>#REF!</v>
      </c>
      <c r="I69" s="6" t="e">
        <f>IF(#REF!="Subterránea",IF(#REF!="XLPE Cu - 15 kV",D69*#REF!*(E69*F69+G69),IF(#REF!="XLPE Cu - 38 kV",D69*#REF!*(E69*F69+G69),IF(#REF!="XLPE Cu - 46 kV",D69*#REF!*(E69*F69+G69),IF(#REF!="XLPE AL - 15 kV",D69*#REF!*(E69*F69+G69), IF(#REF!="XLPE AL - 38 kV",D69*#REF!*(E69*F69+G69), IF(#REF!="XLPE AL - 46 kV",D69*#REF!*(E69*F69+G69), IF(#REF!="Reserva MT 1 - SUB",D69*#REF!*(E69*F69+G69), IF(#REF!="Reserva MT 2 - SUB",D69*#REF!*(E69*F69+G69),IF(#REF!="THW AL 600 V",D69*#REF!*(E69*F69+G69), IF(#REF!="THWN AL 600 V",D69*#REF!*(E69*F69+G69),IF(#REF!="THWN-2 AL 600 V",D69*#REF!*(E69*F69+G69),IF(#REF!="THWN-2 Cu 600 V",D69*#REF!*(E69*F69+G69), IF(#REF!="Reserva BT 2 - SUB",D69*#REF!*(E69*F69+G69), IF(#REF!="Reserva BT 3 - SUB",D69*#REF!*(E69*F69+G69), IF(#REF!="Reserva BT 4 - SUB",D69*#REF!*(E69*F69+G69), IF(#REF!="Reserva BT 5 - SUB",D69*#REF!*(E69*F69+G69),”Error”)))))))))))))))))</f>
        <v>#REF!</v>
      </c>
      <c r="J69" s="25" t="e">
        <f>IF(#REF!="Aérea",'Costos iniciales'!H69,IF(#REF!="Subterránea",'Costos iniciales'!I69,"Error"))</f>
        <v>#REF!</v>
      </c>
    </row>
    <row r="70" spans="2:10" x14ac:dyDescent="0.25">
      <c r="B70" s="2">
        <v>3</v>
      </c>
      <c r="C70" s="8"/>
      <c r="D70" s="16" t="e">
        <f>IF(B70=1,#REF!,IF(B70=2,#REF!,IF(B70=3,#REF!,IF(B70=4,#REF!,IF(B70=5,#REF!,IF(B70=6,#REF!,IF(B70=7,#REF!,IF(B70=8,#REF!, IF(B70=9,#REF!,IF(B70=10,#REF!,IF(B70=11,#REF!,”Error”)))))))))))</f>
        <v>#REF!</v>
      </c>
      <c r="E70" s="16" t="e">
        <f>IF(#REF!="Trifásico",3,IF(#REF!="Bifásico",2,IF(#REF!="Monofásico",1)))</f>
        <v>#REF!</v>
      </c>
      <c r="F70" s="16" t="e">
        <f>#REF!</f>
        <v>#REF!</v>
      </c>
      <c r="G70" s="16" t="e">
        <f>IF(#REF!="Si",1,IF(#REF!="No",0))</f>
        <v>#REF!</v>
      </c>
      <c r="H70" s="28" t="e">
        <f>IF(#REF!="Aérea",IF(#REF!="ACSR",D70*#REF!*(E70*F70+G70),IF(#REF!="AAAC",D70*#REF!*(E70*F70+G70),IF(#REF!="AAC semiaislado XLPE 15kV",D70*#REF!*(E70*F70+G70),IF(#REF!="ACSR semiaislado XLPE 15kV",D70*#REF!*(E70*F70+G70), IF(#REF!="AAAC semiaislado XLPE 35kV",D70*#REF!*(E70*F70+G70), IF(#REF!="ACSR semiaislado XLPE 35kV",D70*#REF!*(E70*F70+G70), IF(#REF!="AAAC semiaislado XLPE 35kV",D70*#REF!*(E70*F70+G70), IF(#REF!="AAAC semiaislado XLPE 44kV",D70*#REF!*(E70*F70+G70),IF(#REF!="Trenzada AL",D70*#REF!*(E70*F70+G70), IF(#REF!="Trenzada Cu",D70*#REF!*(E70*F70+G70),IF(#REF!="Cable autosoportado neutro AAAC - XLPE",D70*#REF!*(E70*F70+G70), IF(#REF!="Acometida concéntrica XLPE - 600 V",D70*#REF!*(E70*F70+G70), IF(#REF!="Cable autosoportado neutro ACSR - XLPE",D70*#REF!*(E70*F70+G70), IF(#REF!="Reserva BT 4 - AEO",D70*#REF!*(E70*F70+G70), IF(#REF!="Reserva BT 5 - AEO",D70*#REF!*(E70*F70+G70),”Error”))))))))))))))))</f>
        <v>#REF!</v>
      </c>
      <c r="I70" s="6" t="e">
        <f>IF(#REF!="Subterránea",IF(#REF!="XLPE Cu - 15 kV",D70*#REF!*(E70*F70+G70),IF(#REF!="XLPE Cu - 38 kV",D70*#REF!*(E70*F70+G70),IF(#REF!="XLPE Cu - 46 kV",D70*#REF!*(E70*F70+G70),IF(#REF!="XLPE AL - 15 kV",D70*#REF!*(E70*F70+G70), IF(#REF!="XLPE AL - 38 kV",D70*#REF!*(E70*F70+G70), IF(#REF!="XLPE AL - 46 kV",D70*#REF!*(E70*F70+G70), IF(#REF!="Reserva MT 1 - SUB",D70*#REF!*(E70*F70+G70), IF(#REF!="Reserva MT 2 - SUB",D70*#REF!*(E70*F70+G70),IF(#REF!="THW AL 600 V",D70*#REF!*(E70*F70+G70), IF(#REF!="THWN AL 600 V",D70*#REF!*(E70*F70+G70),IF(#REF!="THWN-2 AL 600 V",D70*#REF!*(E70*F70+G70),IF(#REF!="THWN-2 Cu 600 V",D70*#REF!*(E70*F70+G70), IF(#REF!="Reserva BT 2 - SUB",D70*#REF!*(E70*F70+G70), IF(#REF!="Reserva BT 3 - SUB",D70*#REF!*(E70*F70+G70), IF(#REF!="Reserva BT 4 - SUB",D70*#REF!*(E70*F70+G70), IF(#REF!="Reserva BT 5 - SUB",D70*#REF!*(E70*F70+G70),”Error”)))))))))))))))))</f>
        <v>#REF!</v>
      </c>
      <c r="J70" s="25" t="e">
        <f>IF(#REF!="Aérea",'Costos iniciales'!H70,IF(#REF!="Subterránea",'Costos iniciales'!I70,"Error"))</f>
        <v>#REF!</v>
      </c>
    </row>
    <row r="71" spans="2:10" x14ac:dyDescent="0.25">
      <c r="B71" s="2">
        <v>3</v>
      </c>
      <c r="C71" s="7"/>
      <c r="D71" s="16" t="e">
        <f>IF(B71=1,#REF!,IF(B71=2,#REF!,IF(B71=3,#REF!,IF(B71=4,#REF!,IF(B71=5,#REF!,IF(B71=6,#REF!,IF(B71=7,#REF!,IF(B71=8,#REF!, IF(B71=9,#REF!,IF(B71=10,#REF!,IF(B71=11,#REF!,”Error”)))))))))))</f>
        <v>#REF!</v>
      </c>
      <c r="E71" s="16" t="e">
        <f>IF(#REF!="Trifásico",3,IF(#REF!="Bifásico",2,IF(#REF!="Monofásico",1)))</f>
        <v>#REF!</v>
      </c>
      <c r="F71" s="16" t="e">
        <f>#REF!</f>
        <v>#REF!</v>
      </c>
      <c r="G71" s="16" t="e">
        <f>IF(#REF!="Si",1,IF(#REF!="No",0))</f>
        <v>#REF!</v>
      </c>
      <c r="H71" s="28" t="e">
        <f>IF(#REF!="Aérea",IF(#REF!="ACSR",D71*#REF!*(E71*F71+G71),IF(#REF!="AAAC",D71*#REF!*(E71*F71+G71),IF(#REF!="AAC semiaislado XLPE 15kV",D71*#REF!*(E71*F71+G71),IF(#REF!="ACSR semiaislado XLPE 15kV",D71*#REF!*(E71*F71+G71), IF(#REF!="AAAC semiaislado XLPE 35kV",D71*#REF!*(E71*F71+G71), IF(#REF!="ACSR semiaislado XLPE 35kV",D71*#REF!*(E71*F71+G71), IF(#REF!="AAAC semiaislado XLPE 35kV",D71*#REF!*(E71*F71+G71), IF(#REF!="AAAC semiaislado XLPE 44kV",D71*#REF!*(E71*F71+G71),IF(#REF!="Trenzada AL",D71*#REF!*(E71*F71+G71), IF(#REF!="Trenzada Cu",D71*#REF!*(E71*F71+G71),IF(#REF!="Cable autosoportado neutro AAAC - XLPE",D71*#REF!*(E71*F71+G71), IF(#REF!="Acometida concéntrica XLPE - 600 V",D71*#REF!*(E71*F71+G71), IF(#REF!="Cable autosoportado neutro ACSR - XLPE",D71*#REF!*(E71*F71+G71), IF(#REF!="Reserva BT 4 - AEO",D71*#REF!*(E71*F71+G71), IF(#REF!="Reserva BT 5 - AEO",D71*#REF!*(E71*F71+G71),”Error”))))))))))))))))</f>
        <v>#REF!</v>
      </c>
      <c r="I71" s="6" t="e">
        <f>IF(#REF!="Subterránea",IF(#REF!="XLPE Cu - 15 kV",D71*#REF!*(E71*F71+G71),IF(#REF!="XLPE Cu - 38 kV",D71*#REF!*(E71*F71+G71),IF(#REF!="XLPE Cu - 46 kV",D71*#REF!*(E71*F71+G71),IF(#REF!="XLPE AL - 15 kV",D71*#REF!*(E71*F71+G71), IF(#REF!="XLPE AL - 38 kV",D71*#REF!*(E71*F71+G71), IF(#REF!="XLPE AL - 46 kV",D71*#REF!*(E71*F71+G71), IF(#REF!="Reserva MT 1 - SUB",D71*#REF!*(E71*F71+G71), IF(#REF!="Reserva MT 2 - SUB",D71*#REF!*(E71*F71+G71),IF(#REF!="THW AL 600 V",D71*#REF!*(E71*F71+G71), IF(#REF!="THWN AL 600 V",D71*#REF!*(E71*F71+G71),IF(#REF!="THWN-2 AL 600 V",D71*#REF!*(E71*F71+G71),IF(#REF!="THWN-2 Cu 600 V",D71*#REF!*(E71*F71+G71), IF(#REF!="Reserva BT 2 - SUB",D71*#REF!*(E71*F71+G71), IF(#REF!="Reserva BT 3 - SUB",D71*#REF!*(E71*F71+G71), IF(#REF!="Reserva BT 4 - SUB",D71*#REF!*(E71*F71+G71), IF(#REF!="Reserva BT 5 - SUB",D71*#REF!*(E71*F71+G71),”Error”)))))))))))))))))</f>
        <v>#REF!</v>
      </c>
      <c r="J71" s="25" t="e">
        <f>IF(#REF!="Aérea",'Costos iniciales'!H71,IF(#REF!="Subterránea",'Costos iniciales'!I71,"Error"))</f>
        <v>#REF!</v>
      </c>
    </row>
    <row r="72" spans="2:10" x14ac:dyDescent="0.25">
      <c r="B72" s="2">
        <v>4</v>
      </c>
      <c r="C72" s="2">
        <v>1000</v>
      </c>
      <c r="D72" s="16" t="e">
        <f>IF(B72=1,#REF!,IF(B72=2,#REF!,IF(B72=3,#REF!,IF(B72=4,#REF!,IF(B72=5,#REF!,IF(B72=6,#REF!,IF(B72=7,#REF!,IF(B72=8,#REF!, IF(B72=9,#REF!,IF(B72=10,#REF!,IF(B72=11,#REF!,”Error”)))))))))))</f>
        <v>#REF!</v>
      </c>
      <c r="E72" s="16" t="e">
        <f>IF(#REF!="Trifásico",3,IF(#REF!="Bifásico",2,IF(#REF!="Monofásico",1)))</f>
        <v>#REF!</v>
      </c>
      <c r="F72" s="16" t="e">
        <f>#REF!</f>
        <v>#REF!</v>
      </c>
      <c r="G72" s="16" t="e">
        <f>IF(#REF!="Si",1,IF(#REF!="No",0))</f>
        <v>#REF!</v>
      </c>
      <c r="H72" s="28" t="e">
        <f>IF(#REF!="Aérea",IF(#REF!="ACSR",D72*#REF!*(E72*F72+G72),IF(#REF!="AAAC",D72*#REF!*(E72*F72+G72),IF(#REF!="AAC semiaislado XLPE 15kV",D72*#REF!*(E72*F72+G72),IF(#REF!="ACSR semiaislado XLPE 15kV",D72*#REF!*(E72*F72+G72), IF(#REF!="AAAC semiaislado XLPE 35kV",D72*#REF!*(E72*F72+G72), IF(#REF!="ACSR semiaislado XLPE 35kV",D72*#REF!*(E72*F72+G72), IF(#REF!="AAAC semiaislado XLPE 35kV",D72*#REF!*(E72*F72+G72), IF(#REF!="AAAC semiaislado XLPE 44kV",D72*#REF!*(E72*F72+G72),IF(#REF!="Trenzada AL",D72*#REF!*(E72*F72+G72), IF(#REF!="Trenzada Cu",D72*#REF!*(E72*F72+G72),IF(#REF!="Cable autosoportado neutro AAAC - XLPE",D72*#REF!*(E72*F72+G72), IF(#REF!="Acometida concéntrica XLPE - 600 V",D72*#REF!*(E72*F72+G72), IF(#REF!="Cable autosoportado neutro ACSR - XLPE",D72*#REF!*(E72*F72+G72), IF(#REF!="Reserva BT 4 - AEO",D72*#REF!*(E72*F72+G72), IF(#REF!="Reserva BT 5 - AEO",D72*#REF!*(E72*F72+G72),”Error”))))))))))))))))</f>
        <v>#REF!</v>
      </c>
      <c r="I72" s="6" t="e">
        <f>IF(#REF!="Subterránea",IF(#REF!="XLPE Cu - 15 kV",D72*#REF!*(E72*F72+G72),IF(#REF!="XLPE Cu - 38 kV",D72*#REF!*(E72*F72+G72),IF(#REF!="XLPE Cu - 46 kV",D72*#REF!*(E72*F72+G72),IF(#REF!="XLPE AL - 15 kV",D72*#REF!*(E72*F72+G72), IF(#REF!="XLPE AL - 38 kV",D72*#REF!*(E72*F72+G72), IF(#REF!="XLPE AL - 46 kV",D72*#REF!*(E72*F72+G72), IF(#REF!="Reserva MT 1 - SUB",D72*#REF!*(E72*F72+G72), IF(#REF!="Reserva MT 2 - SUB",D72*#REF!*(E72*F72+G72),IF(#REF!="THW AL 600 V",D72*#REF!*(E72*F72+G72), IF(#REF!="THWN AL 600 V",D72*#REF!*(E72*F72+G72),IF(#REF!="THWN-2 AL 600 V",D72*#REF!*(E72*F72+G72),IF(#REF!="THWN-2 Cu 600 V",D72*#REF!*(E72*F72+G72), IF(#REF!="Reserva BT 2 - SUB",D72*#REF!*(E72*F72+G72), IF(#REF!="Reserva BT 3 - SUB",D72*#REF!*(E72*F72+G72), IF(#REF!="Reserva BT 4 - SUB",D72*#REF!*(E72*F72+G72), IF(#REF!="Reserva BT 5 - SUB",D72*#REF!*(E72*F72+G72),”Error”)))))))))))))))))</f>
        <v>#REF!</v>
      </c>
      <c r="J72" s="17" t="e">
        <f>IF(#REF!="Aérea",'Costos iniciales'!H72,IF(#REF!="Subterránea",'Costos iniciales'!I72,"Error"))</f>
        <v>#REF!</v>
      </c>
    </row>
    <row r="73" spans="2:10" x14ac:dyDescent="0.25">
      <c r="B73" s="2">
        <v>4</v>
      </c>
      <c r="C73" s="24">
        <v>795</v>
      </c>
      <c r="D73" s="16" t="e">
        <f>IF(B73=1,#REF!,IF(B73=2,#REF!,IF(B73=3,#REF!,IF(B73=4,#REF!,IF(B73=5,#REF!,IF(B73=6,#REF!,IF(B73=7,#REF!,IF(B73=8,#REF!, IF(B73=9,#REF!,IF(B73=10,#REF!,IF(B73=11,#REF!,”Error”)))))))))))</f>
        <v>#REF!</v>
      </c>
      <c r="E73" s="16" t="e">
        <f>IF(#REF!="Trifásico",3,IF(#REF!="Bifásico",2,IF(#REF!="Monofásico",1)))</f>
        <v>#REF!</v>
      </c>
      <c r="F73" s="16" t="e">
        <f>#REF!</f>
        <v>#REF!</v>
      </c>
      <c r="G73" s="16" t="e">
        <f>IF(#REF!="Si",1,IF(#REF!="No",0))</f>
        <v>#REF!</v>
      </c>
      <c r="H73" s="28" t="e">
        <f>IF(#REF!="Aérea",IF(#REF!="ACSR",D73*#REF!*(E73*F73+G73),IF(#REF!="AAAC",D73*#REF!*(E73*F73+G73),IF(#REF!="AAC semiaislado XLPE 15kV",D73*#REF!*(E73*F73+G73),IF(#REF!="ACSR semiaislado XLPE 15kV",D73*#REF!*(E73*F73+G73), IF(#REF!="AAAC semiaislado XLPE 35kV",D73*#REF!*(E73*F73+G73), IF(#REF!="ACSR semiaislado XLPE 35kV",D73*#REF!*(E73*F73+G73), IF(#REF!="AAAC semiaislado XLPE 35kV",D73*#REF!*(E73*F73+G73), IF(#REF!="AAAC semiaislado XLPE 44kV",D73*#REF!*(E73*F73+G73),IF(#REF!="Trenzada AL",D73*#REF!*(E73*F73+G73), IF(#REF!="Trenzada Cu",D73*#REF!*(E73*F73+G73),IF(#REF!="Cable autosoportado neutro AAAC - XLPE",D73*#REF!*(E73*F73+G73), IF(#REF!="Acometida concéntrica XLPE - 600 V",D73*#REF!*(E73*F73+G73), IF(#REF!="Cable autosoportado neutro ACSR - XLPE",D73*#REF!*(E73*F73+G73), IF(#REF!="Reserva BT 4 - AEO",D73*#REF!*(E73*F73+G73), IF(#REF!="Reserva BT 5 - AEO",D73*#REF!*(E73*F73+G73),”Error”))))))))))))))))</f>
        <v>#REF!</v>
      </c>
      <c r="I73" s="6" t="e">
        <f>IF(#REF!="Subterránea",IF(#REF!="XLPE Cu - 15 kV",D73*#REF!*(E73*F73+G73),IF(#REF!="XLPE Cu - 38 kV",D73*#REF!*(E73*F73+G73),IF(#REF!="XLPE Cu - 46 kV",D73*#REF!*(E73*F73+G73),IF(#REF!="XLPE AL - 15 kV",D73*#REF!*(E73*F73+G73), IF(#REF!="XLPE AL - 38 kV",D73*#REF!*(E73*F73+G73), IF(#REF!="XLPE AL - 46 kV",D73*#REF!*(E73*F73+G73), IF(#REF!="Reserva MT 1 - SUB",D73*#REF!*(E73*F73+G73), IF(#REF!="Reserva MT 2 - SUB",D73*#REF!*(E73*F73+G73),IF(#REF!="THW AL 600 V",D73*#REF!*(E73*F73+G73), IF(#REF!="THWN AL 600 V",D73*#REF!*(E73*F73+G73),IF(#REF!="THWN-2 AL 600 V",D73*#REF!*(E73*F73+G73),IF(#REF!="THWN-2 Cu 600 V",D73*#REF!*(E73*F73+G73), IF(#REF!="Reserva BT 2 - SUB",D73*#REF!*(E73*F73+G73), IF(#REF!="Reserva BT 3 - SUB",D73*#REF!*(E73*F73+G73), IF(#REF!="Reserva BT 4 - SUB",D73*#REF!*(E73*F73+G73), IF(#REF!="Reserva BT 5 - SUB",D73*#REF!*(E73*F73+G73),”Error”)))))))))))))))))</f>
        <v>#REF!</v>
      </c>
      <c r="J73" s="25" t="e">
        <f>IF(#REF!="Aérea",'Costos iniciales'!H73,IF(#REF!="Subterránea",'Costos iniciales'!I73,"Error"))</f>
        <v>#REF!</v>
      </c>
    </row>
    <row r="74" spans="2:10" x14ac:dyDescent="0.25">
      <c r="B74" s="2">
        <v>4</v>
      </c>
      <c r="C74" s="22">
        <v>500</v>
      </c>
      <c r="D74" s="16" t="e">
        <f>IF(B74=1,#REF!,IF(B74=2,#REF!,IF(B74=3,#REF!,IF(B74=4,#REF!,IF(B74=5,#REF!,IF(B74=6,#REF!,IF(B74=7,#REF!,IF(B74=8,#REF!, IF(B74=9,#REF!,IF(B74=10,#REF!,IF(B74=11,#REF!,”Error”)))))))))))</f>
        <v>#REF!</v>
      </c>
      <c r="E74" s="16" t="e">
        <f>IF(#REF!="Trifásico",3,IF(#REF!="Bifásico",2,IF(#REF!="Monofásico",1)))</f>
        <v>#REF!</v>
      </c>
      <c r="F74" s="16" t="e">
        <f>#REF!</f>
        <v>#REF!</v>
      </c>
      <c r="G74" s="16" t="e">
        <f>IF(#REF!="Si",1,IF(#REF!="No",0))</f>
        <v>#REF!</v>
      </c>
      <c r="H74" s="28" t="e">
        <f>IF(#REF!="Aérea",IF(#REF!="ACSR",D74*#REF!*(E74*F74+G74),IF(#REF!="AAAC",D74*#REF!*(E74*F74+G74),IF(#REF!="AAC semiaislado XLPE 15kV",D74*#REF!*(E74*F74+G74),IF(#REF!="ACSR semiaislado XLPE 15kV",D74*#REF!*(E74*F74+G74), IF(#REF!="AAAC semiaislado XLPE 35kV",D74*#REF!*(E74*F74+G74), IF(#REF!="ACSR semiaislado XLPE 35kV",D74*#REF!*(E74*F74+G74), IF(#REF!="AAAC semiaislado XLPE 35kV",D74*#REF!*(E74*F74+G74), IF(#REF!="AAAC semiaislado XLPE 44kV",D74*#REF!*(E74*F74+G74),IF(#REF!="Trenzada AL",D74*#REF!*(E74*F74+G74), IF(#REF!="Trenzada Cu",D74*#REF!*(E74*F74+G74),IF(#REF!="Cable autosoportado neutro AAAC - XLPE",D74*#REF!*(E74*F74+G74), IF(#REF!="Acometida concéntrica XLPE - 600 V",D74*#REF!*(E74*F74+G74), IF(#REF!="Cable autosoportado neutro ACSR - XLPE",D74*#REF!*(E74*F74+G74), IF(#REF!="Reserva BT 4 - AEO",D74*#REF!*(E74*F74+G74), IF(#REF!="Reserva BT 5 - AEO",D74*#REF!*(E74*F74+G74),”Error”))))))))))))))))</f>
        <v>#REF!</v>
      </c>
      <c r="I74" s="6" t="e">
        <f>IF(#REF!="Subterránea",IF(#REF!="XLPE Cu - 15 kV",D74*#REF!*(E74*F74+G74),IF(#REF!="XLPE Cu - 38 kV",D74*#REF!*(E74*F74+G74),IF(#REF!="XLPE Cu - 46 kV",D74*#REF!*(E74*F74+G74),IF(#REF!="XLPE AL - 15 kV",D74*#REF!*(E74*F74+G74), IF(#REF!="XLPE AL - 38 kV",D74*#REF!*(E74*F74+G74), IF(#REF!="XLPE AL - 46 kV",D74*#REF!*(E74*F74+G74), IF(#REF!="Reserva MT 1 - SUB",D74*#REF!*(E74*F74+G74), IF(#REF!="Reserva MT 2 - SUB",D74*#REF!*(E74*F74+G74),IF(#REF!="THW AL 600 V",D74*#REF!*(E74*F74+G74), IF(#REF!="THWN AL 600 V",D74*#REF!*(E74*F74+G74),IF(#REF!="THWN-2 AL 600 V",D74*#REF!*(E74*F74+G74),IF(#REF!="THWN-2 Cu 600 V",D74*#REF!*(E74*F74+G74), IF(#REF!="Reserva BT 2 - SUB",D74*#REF!*(E74*F74+G74), IF(#REF!="Reserva BT 3 - SUB",D74*#REF!*(E74*F74+G74), IF(#REF!="Reserva BT 4 - SUB",D74*#REF!*(E74*F74+G74), IF(#REF!="Reserva BT 5 - SUB",D74*#REF!*(E74*F74+G74),”Error”)))))))))))))))))</f>
        <v>#REF!</v>
      </c>
      <c r="J74" s="25" t="e">
        <f>IF(#REF!="Aérea",'Costos iniciales'!H74,IF(#REF!="Subterránea",'Costos iniciales'!I74,"Error"))</f>
        <v>#REF!</v>
      </c>
    </row>
    <row r="75" spans="2:10" x14ac:dyDescent="0.25">
      <c r="B75" s="2">
        <v>4</v>
      </c>
      <c r="C75" s="20">
        <v>477</v>
      </c>
      <c r="D75" s="16" t="e">
        <f>IF(B75=1,#REF!,IF(B75=2,#REF!,IF(B75=3,#REF!,IF(B75=4,#REF!,IF(B75=5,#REF!,IF(B75=6,#REF!,IF(B75=7,#REF!,IF(B75=8,#REF!, IF(B75=9,#REF!,IF(B75=10,#REF!,IF(B75=11,#REF!,”Error”)))))))))))</f>
        <v>#REF!</v>
      </c>
      <c r="E75" s="16" t="e">
        <f>IF(#REF!="Trifásico",3,IF(#REF!="Bifásico",2,IF(#REF!="Monofásico",1)))</f>
        <v>#REF!</v>
      </c>
      <c r="F75" s="16" t="e">
        <f>#REF!</f>
        <v>#REF!</v>
      </c>
      <c r="G75" s="16" t="e">
        <f>IF(#REF!="Si",1,IF(#REF!="No",0))</f>
        <v>#REF!</v>
      </c>
      <c r="H75" s="28" t="e">
        <f>IF(#REF!="Aérea",IF(#REF!="ACSR",D75*#REF!*(E75*F75+G75),IF(#REF!="AAAC",D75*#REF!*(E75*F75+G75),IF(#REF!="AAC semiaislado XLPE 15kV",D75*#REF!*(E75*F75+G75),IF(#REF!="ACSR semiaislado XLPE 15kV",D75*#REF!*(E75*F75+G75), IF(#REF!="AAAC semiaislado XLPE 35kV",D75*#REF!*(E75*F75+G75), IF(#REF!="ACSR semiaislado XLPE 35kV",D75*#REF!*(E75*F75+G75), IF(#REF!="AAAC semiaislado XLPE 35kV",D75*#REF!*(E75*F75+G75), IF(#REF!="AAAC semiaislado XLPE 44kV",D75*#REF!*(E75*F75+G75),IF(#REF!="Trenzada AL",D75*#REF!*(E75*F75+G75), IF(#REF!="Trenzada Cu",D75*#REF!*(E75*F75+G75),IF(#REF!="Cable autosoportado neutro AAAC - XLPE",D75*#REF!*(E75*F75+G75), IF(#REF!="Acometida concéntrica XLPE - 600 V",D75*#REF!*(E75*F75+G75), IF(#REF!="Cable autosoportado neutro ACSR - XLPE",D75*#REF!*(E75*F75+G75), IF(#REF!="Reserva BT 4 - AEO",D75*#REF!*(E75*F75+G75), IF(#REF!="Reserva BT 5 - AEO",D75*#REF!*(E75*F75+G75),”Error”))))))))))))))))</f>
        <v>#REF!</v>
      </c>
      <c r="I75" s="6" t="e">
        <f>IF(#REF!="Subterránea",IF(#REF!="XLPE Cu - 15 kV",D75*#REF!*(E75*F75+G75),IF(#REF!="XLPE Cu - 38 kV",D75*#REF!*(E75*F75+G75),IF(#REF!="XLPE Cu - 46 kV",D75*#REF!*(E75*F75+G75),IF(#REF!="XLPE AL - 15 kV",D75*#REF!*(E75*F75+G75), IF(#REF!="XLPE AL - 38 kV",D75*#REF!*(E75*F75+G75), IF(#REF!="XLPE AL - 46 kV",D75*#REF!*(E75*F75+G75), IF(#REF!="Reserva MT 1 - SUB",D75*#REF!*(E75*F75+G75), IF(#REF!="Reserva MT 2 - SUB",D75*#REF!*(E75*F75+G75),IF(#REF!="THW AL 600 V",D75*#REF!*(E75*F75+G75), IF(#REF!="THWN AL 600 V",D75*#REF!*(E75*F75+G75),IF(#REF!="THWN-2 AL 600 V",D75*#REF!*(E75*F75+G75),IF(#REF!="THWN-2 Cu 600 V",D75*#REF!*(E75*F75+G75), IF(#REF!="Reserva BT 2 - SUB",D75*#REF!*(E75*F75+G75), IF(#REF!="Reserva BT 3 - SUB",D75*#REF!*(E75*F75+G75), IF(#REF!="Reserva BT 4 - SUB",D75*#REF!*(E75*F75+G75), IF(#REF!="Reserva BT 5 - SUB",D75*#REF!*(E75*F75+G75),”Error”)))))))))))))))))</f>
        <v>#REF!</v>
      </c>
      <c r="J75" s="25" t="e">
        <f>IF(#REF!="Aérea",'Costos iniciales'!H75,IF(#REF!="Subterránea",'Costos iniciales'!I75,"Error"))</f>
        <v>#REF!</v>
      </c>
    </row>
    <row r="76" spans="2:10" x14ac:dyDescent="0.25">
      <c r="B76" s="2">
        <v>4</v>
      </c>
      <c r="C76" s="20">
        <v>350</v>
      </c>
      <c r="D76" s="16" t="e">
        <f>IF(B76=1,#REF!,IF(B76=2,#REF!,IF(B76=3,#REF!,IF(B76=4,#REF!,IF(B76=5,#REF!,IF(B76=6,#REF!,IF(B76=7,#REF!,IF(B76=8,#REF!, IF(B76=9,#REF!,IF(B76=10,#REF!,IF(B76=11,#REF!,”Error”)))))))))))</f>
        <v>#REF!</v>
      </c>
      <c r="E76" s="16" t="e">
        <f>IF(#REF!="Trifásico",3,IF(#REF!="Bifásico",2,IF(#REF!="Monofásico",1)))</f>
        <v>#REF!</v>
      </c>
      <c r="F76" s="16" t="e">
        <f>#REF!</f>
        <v>#REF!</v>
      </c>
      <c r="G76" s="16" t="e">
        <f>IF(#REF!="Si",1,IF(#REF!="No",0))</f>
        <v>#REF!</v>
      </c>
      <c r="H76" s="28" t="e">
        <f>IF(#REF!="Aérea",IF(#REF!="ACSR",D76*#REF!*(E76*F76+G76),IF(#REF!="AAAC",D76*#REF!*(E76*F76+G76),IF(#REF!="AAC semiaislado XLPE 15kV",D76*#REF!*(E76*F76+G76),IF(#REF!="ACSR semiaislado XLPE 15kV",D76*#REF!*(E76*F76+G76), IF(#REF!="AAAC semiaislado XLPE 35kV",D76*#REF!*(E76*F76+G76), IF(#REF!="ACSR semiaislado XLPE 35kV",D76*#REF!*(E76*F76+G76), IF(#REF!="AAAC semiaislado XLPE 35kV",D76*#REF!*(E76*F76+G76), IF(#REF!="AAAC semiaislado XLPE 44kV",D76*#REF!*(E76*F76+G76),IF(#REF!="Trenzada AL",D76*#REF!*(E76*F76+G76), IF(#REF!="Trenzada Cu",D76*#REF!*(E76*F76+G76),IF(#REF!="Cable autosoportado neutro AAAC - XLPE",D76*#REF!*(E76*F76+G76), IF(#REF!="Acometida concéntrica XLPE - 600 V",D76*#REF!*(E76*F76+G76), IF(#REF!="Cable autosoportado neutro ACSR - XLPE",D76*#REF!*(E76*F76+G76), IF(#REF!="Reserva BT 4 - AEO",D76*#REF!*(E76*F76+G76), IF(#REF!="Reserva BT 5 - AEO",D76*#REF!*(E76*F76+G76),”Error”))))))))))))))))</f>
        <v>#REF!</v>
      </c>
      <c r="I76" s="6" t="e">
        <f>IF(#REF!="Subterránea",IF(#REF!="XLPE Cu - 15 kV",D76*#REF!*(E76*F76+G76),IF(#REF!="XLPE Cu - 38 kV",D76*#REF!*(E76*F76+G76),IF(#REF!="XLPE Cu - 46 kV",D76*#REF!*(E76*F76+G76),IF(#REF!="XLPE AL - 15 kV",D76*#REF!*(E76*F76+G76), IF(#REF!="XLPE AL - 38 kV",D76*#REF!*(E76*F76+G76), IF(#REF!="XLPE AL - 46 kV",D76*#REF!*(E76*F76+G76), IF(#REF!="Reserva MT 1 - SUB",D76*#REF!*(E76*F76+G76), IF(#REF!="Reserva MT 2 - SUB",D76*#REF!*(E76*F76+G76),IF(#REF!="THW AL 600 V",D76*#REF!*(E76*F76+G76), IF(#REF!="THWN AL 600 V",D76*#REF!*(E76*F76+G76),IF(#REF!="THWN-2 AL 600 V",D76*#REF!*(E76*F76+G76),IF(#REF!="THWN-2 Cu 600 V",D76*#REF!*(E76*F76+G76), IF(#REF!="Reserva BT 2 - SUB",D76*#REF!*(E76*F76+G76), IF(#REF!="Reserva BT 3 - SUB",D76*#REF!*(E76*F76+G76), IF(#REF!="Reserva BT 4 - SUB",D76*#REF!*(E76*F76+G76), IF(#REF!="Reserva BT 5 - SUB",D76*#REF!*(E76*F76+G76),”Error”)))))))))))))))))</f>
        <v>#REF!</v>
      </c>
      <c r="J76" s="25" t="e">
        <f>IF(#REF!="Aérea",'Costos iniciales'!H76,IF(#REF!="Subterránea",'Costos iniciales'!I76,"Error"))</f>
        <v>#REF!</v>
      </c>
    </row>
    <row r="77" spans="2:10" x14ac:dyDescent="0.25">
      <c r="B77" s="2">
        <v>4</v>
      </c>
      <c r="C77" s="20">
        <v>336</v>
      </c>
      <c r="D77" s="16" t="e">
        <f>IF(B77=1,#REF!,IF(B77=2,#REF!,IF(B77=3,#REF!,IF(B77=4,#REF!,IF(B77=5,#REF!,IF(B77=6,#REF!,IF(B77=7,#REF!,IF(B77=8,#REF!, IF(B77=9,#REF!,IF(B77=10,#REF!,IF(B77=11,#REF!,”Error”)))))))))))</f>
        <v>#REF!</v>
      </c>
      <c r="E77" s="16" t="e">
        <f>IF(#REF!="Trifásico",3,IF(#REF!="Bifásico",2,IF(#REF!="Monofásico",1)))</f>
        <v>#REF!</v>
      </c>
      <c r="F77" s="16" t="e">
        <f>#REF!</f>
        <v>#REF!</v>
      </c>
      <c r="G77" s="16" t="e">
        <f>IF(#REF!="Si",1,IF(#REF!="No",0))</f>
        <v>#REF!</v>
      </c>
      <c r="H77" s="28" t="e">
        <f>IF(#REF!="Aérea",IF(#REF!="ACSR",D77*#REF!*(E77*F77+G77),IF(#REF!="AAAC",D77*#REF!*(E77*F77+G77),IF(#REF!="AAC semiaislado XLPE 15kV",D77*#REF!*(E77*F77+G77),IF(#REF!="ACSR semiaislado XLPE 15kV",D77*#REF!*(E77*F77+G77), IF(#REF!="AAAC semiaislado XLPE 35kV",D77*#REF!*(E77*F77+G77), IF(#REF!="ACSR semiaislado XLPE 35kV",D77*#REF!*(E77*F77+G77), IF(#REF!="AAAC semiaislado XLPE 35kV",D77*#REF!*(E77*F77+G77), IF(#REF!="AAAC semiaislado XLPE 44kV",D77*#REF!*(E77*F77+G77),IF(#REF!="Trenzada AL",D77*#REF!*(E77*F77+G77), IF(#REF!="Trenzada Cu",D77*#REF!*(E77*F77+G77),IF(#REF!="Cable autosoportado neutro AAAC - XLPE",D77*#REF!*(E77*F77+G77), IF(#REF!="Acometida concéntrica XLPE - 600 V",D77*#REF!*(E77*F77+G77), IF(#REF!="Cable autosoportado neutro ACSR - XLPE",D77*#REF!*(E77*F77+G77), IF(#REF!="Reserva BT 4 - AEO",D77*#REF!*(E77*F77+G77), IF(#REF!="Reserva BT 5 - AEO",D77*#REF!*(E77*F77+G77),”Error”))))))))))))))))</f>
        <v>#REF!</v>
      </c>
      <c r="I77" s="6" t="e">
        <f>IF(#REF!="Subterránea",IF(#REF!="XLPE Cu - 15 kV",D77*#REF!*(E77*F77+G77),IF(#REF!="XLPE Cu - 38 kV",D77*#REF!*(E77*F77+G77),IF(#REF!="XLPE Cu - 46 kV",D77*#REF!*(E77*F77+G77),IF(#REF!="XLPE AL - 15 kV",D77*#REF!*(E77*F77+G77), IF(#REF!="XLPE AL - 38 kV",D77*#REF!*(E77*F77+G77), IF(#REF!="XLPE AL - 46 kV",D77*#REF!*(E77*F77+G77), IF(#REF!="Reserva MT 1 - SUB",D77*#REF!*(E77*F77+G77), IF(#REF!="Reserva MT 2 - SUB",D77*#REF!*(E77*F77+G77),IF(#REF!="THW AL 600 V",D77*#REF!*(E77*F77+G77), IF(#REF!="THWN AL 600 V",D77*#REF!*(E77*F77+G77),IF(#REF!="THWN-2 AL 600 V",D77*#REF!*(E77*F77+G77),IF(#REF!="THWN-2 Cu 600 V",D77*#REF!*(E77*F77+G77), IF(#REF!="Reserva BT 2 - SUB",D77*#REF!*(E77*F77+G77), IF(#REF!="Reserva BT 3 - SUB",D77*#REF!*(E77*F77+G77), IF(#REF!="Reserva BT 4 - SUB",D77*#REF!*(E77*F77+G77), IF(#REF!="Reserva BT 5 - SUB",D77*#REF!*(E77*F77+G77),”Error”)))))))))))))))))</f>
        <v>#REF!</v>
      </c>
      <c r="J77" s="25" t="e">
        <f>IF(#REF!="Aérea",'Costos iniciales'!H77,IF(#REF!="Subterránea",'Costos iniciales'!I77,"Error"))</f>
        <v>#REF!</v>
      </c>
    </row>
    <row r="78" spans="2:10" x14ac:dyDescent="0.25">
      <c r="B78" s="2">
        <v>4</v>
      </c>
      <c r="C78" s="20">
        <v>266</v>
      </c>
      <c r="D78" s="16" t="e">
        <f>IF(B78=1,#REF!,IF(B78=2,#REF!,IF(B78=3,#REF!,IF(B78=4,#REF!,IF(B78=5,#REF!,IF(B78=6,#REF!,IF(B78=7,#REF!,IF(B78=8,#REF!, IF(B78=9,#REF!,IF(B78=10,#REF!,IF(B78=11,#REF!,”Error”)))))))))))</f>
        <v>#REF!</v>
      </c>
      <c r="E78" s="16" t="e">
        <f>IF(#REF!="Trifásico",3,IF(#REF!="Bifásico",2,IF(#REF!="Monofásico",1)))</f>
        <v>#REF!</v>
      </c>
      <c r="F78" s="16" t="e">
        <f>#REF!</f>
        <v>#REF!</v>
      </c>
      <c r="G78" s="16" t="e">
        <f>IF(#REF!="Si",1,IF(#REF!="No",0))</f>
        <v>#REF!</v>
      </c>
      <c r="H78" s="28" t="e">
        <f>IF(#REF!="Aérea",IF(#REF!="ACSR",D78*#REF!*(E78*F78+G78),IF(#REF!="AAAC",D78*#REF!*(E78*F78+G78),IF(#REF!="AAC semiaislado XLPE 15kV",D78*#REF!*(E78*F78+G78),IF(#REF!="ACSR semiaislado XLPE 15kV",D78*#REF!*(E78*F78+G78), IF(#REF!="AAAC semiaislado XLPE 35kV",D78*#REF!*(E78*F78+G78), IF(#REF!="ACSR semiaislado XLPE 35kV",D78*#REF!*(E78*F78+G78), IF(#REF!="AAAC semiaislado XLPE 35kV",D78*#REF!*(E78*F78+G78), IF(#REF!="AAAC semiaislado XLPE 44kV",D78*#REF!*(E78*F78+G78),IF(#REF!="Trenzada AL",D78*#REF!*(E78*F78+G78), IF(#REF!="Trenzada Cu",D78*#REF!*(E78*F78+G78),IF(#REF!="Cable autosoportado neutro AAAC - XLPE",D78*#REF!*(E78*F78+G78), IF(#REF!="Acometida concéntrica XLPE - 600 V",D78*#REF!*(E78*F78+G78), IF(#REF!="Cable autosoportado neutro ACSR - XLPE",D78*#REF!*(E78*F78+G78), IF(#REF!="Reserva BT 4 - AEO",D78*#REF!*(E78*F78+G78), IF(#REF!="Reserva BT 5 - AEO",D78*#REF!*(E78*F78+G78),”Error”))))))))))))))))</f>
        <v>#REF!</v>
      </c>
      <c r="I78" s="6" t="e">
        <f>IF(#REF!="Subterránea",IF(#REF!="XLPE Cu - 15 kV",D78*#REF!*(E78*F78+G78),IF(#REF!="XLPE Cu - 38 kV",D78*#REF!*(E78*F78+G78),IF(#REF!="XLPE Cu - 46 kV",D78*#REF!*(E78*F78+G78),IF(#REF!="XLPE AL - 15 kV",D78*#REF!*(E78*F78+G78), IF(#REF!="XLPE AL - 38 kV",D78*#REF!*(E78*F78+G78), IF(#REF!="XLPE AL - 46 kV",D78*#REF!*(E78*F78+G78), IF(#REF!="Reserva MT 1 - SUB",D78*#REF!*(E78*F78+G78), IF(#REF!="Reserva MT 2 - SUB",D78*#REF!*(E78*F78+G78),IF(#REF!="THW AL 600 V",D78*#REF!*(E78*F78+G78), IF(#REF!="THWN AL 600 V",D78*#REF!*(E78*F78+G78),IF(#REF!="THWN-2 AL 600 V",D78*#REF!*(E78*F78+G78),IF(#REF!="THWN-2 Cu 600 V",D78*#REF!*(E78*F78+G78), IF(#REF!="Reserva BT 2 - SUB",D78*#REF!*(E78*F78+G78), IF(#REF!="Reserva BT 3 - SUB",D78*#REF!*(E78*F78+G78), IF(#REF!="Reserva BT 4 - SUB",D78*#REF!*(E78*F78+G78), IF(#REF!="Reserva BT 5 - SUB",D78*#REF!*(E78*F78+G78),”Error”)))))))))))))))))</f>
        <v>#REF!</v>
      </c>
      <c r="J78" s="25" t="e">
        <f>IF(#REF!="Aérea",'Costos iniciales'!H78,IF(#REF!="Subterránea",'Costos iniciales'!I78,"Error"))</f>
        <v>#REF!</v>
      </c>
    </row>
    <row r="79" spans="2:10" x14ac:dyDescent="0.25">
      <c r="B79" s="2">
        <v>4</v>
      </c>
      <c r="C79" s="21">
        <v>250</v>
      </c>
      <c r="D79" s="16" t="e">
        <f>IF(B79=1,#REF!,IF(B79=2,#REF!,IF(B79=3,#REF!,IF(B79=4,#REF!,IF(B79=5,#REF!,IF(B79=6,#REF!,IF(B79=7,#REF!,IF(B79=8,#REF!, IF(B79=9,#REF!,IF(B79=10,#REF!,IF(B79=11,#REF!,”Error”)))))))))))</f>
        <v>#REF!</v>
      </c>
      <c r="E79" s="16" t="e">
        <f>IF(#REF!="Trifásico",3,IF(#REF!="Bifásico",2,IF(#REF!="Monofásico",1)))</f>
        <v>#REF!</v>
      </c>
      <c r="F79" s="16" t="e">
        <f>#REF!</f>
        <v>#REF!</v>
      </c>
      <c r="G79" s="16" t="e">
        <f>IF(#REF!="Si",1,IF(#REF!="No",0))</f>
        <v>#REF!</v>
      </c>
      <c r="H79" s="28" t="e">
        <f>IF(#REF!="Aérea",IF(#REF!="ACSR",D79*#REF!*(E79*F79+G79),IF(#REF!="AAAC",D79*#REF!*(E79*F79+G79),IF(#REF!="AAC semiaislado XLPE 15kV",D79*#REF!*(E79*F79+G79),IF(#REF!="ACSR semiaislado XLPE 15kV",D79*#REF!*(E79*F79+G79), IF(#REF!="AAAC semiaislado XLPE 35kV",D79*#REF!*(E79*F79+G79), IF(#REF!="ACSR semiaislado XLPE 35kV",D79*#REF!*(E79*F79+G79), IF(#REF!="AAAC semiaislado XLPE 35kV",D79*#REF!*(E79*F79+G79), IF(#REF!="AAAC semiaislado XLPE 44kV",D79*#REF!*(E79*F79+G79),IF(#REF!="Trenzada AL",D79*#REF!*(E79*F79+G79), IF(#REF!="Trenzada Cu",D79*#REF!*(E79*F79+G79),IF(#REF!="Cable autosoportado neutro AAAC - XLPE",D79*#REF!*(E79*F79+G79), IF(#REF!="Acometida concéntrica XLPE - 600 V",D79*#REF!*(E79*F79+G79), IF(#REF!="Cable autosoportado neutro ACSR - XLPE",D79*#REF!*(E79*F79+G79), IF(#REF!="Reserva BT 4 - AEO",D79*#REF!*(E79*F79+G79), IF(#REF!="Reserva BT 5 - AEO",D79*#REF!*(E79*F79+G79),”Error”))))))))))))))))</f>
        <v>#REF!</v>
      </c>
      <c r="I79" s="6" t="e">
        <f>IF(#REF!="Subterránea",IF(#REF!="XLPE Cu - 15 kV",D79*#REF!*(E79*F79+G79),IF(#REF!="XLPE Cu - 38 kV",D79*#REF!*(E79*F79+G79),IF(#REF!="XLPE Cu - 46 kV",D79*#REF!*(E79*F79+G79),IF(#REF!="XLPE AL - 15 kV",D79*#REF!*(E79*F79+G79), IF(#REF!="XLPE AL - 38 kV",D79*#REF!*(E79*F79+G79), IF(#REF!="XLPE AL - 46 kV",D79*#REF!*(E79*F79+G79), IF(#REF!="Reserva MT 1 - SUB",D79*#REF!*(E79*F79+G79), IF(#REF!="Reserva MT 2 - SUB",D79*#REF!*(E79*F79+G79),IF(#REF!="THW AL 600 V",D79*#REF!*(E79*F79+G79), IF(#REF!="THWN AL 600 V",D79*#REF!*(E79*F79+G79),IF(#REF!="THWN-2 AL 600 V",D79*#REF!*(E79*F79+G79),IF(#REF!="THWN-2 Cu 600 V",D79*#REF!*(E79*F79+G79), IF(#REF!="Reserva BT 2 - SUB",D79*#REF!*(E79*F79+G79), IF(#REF!="Reserva BT 3 - SUB",D79*#REF!*(E79*F79+G79), IF(#REF!="Reserva BT 4 - SUB",D79*#REF!*(E79*F79+G79), IF(#REF!="Reserva BT 5 - SUB",D79*#REF!*(E79*F79+G79),”Error”)))))))))))))))))</f>
        <v>#REF!</v>
      </c>
      <c r="J79" s="25" t="e">
        <f>IF(#REF!="Aérea",'Costos iniciales'!H79,IF(#REF!="Subterránea",'Costos iniciales'!I79,"Error"))</f>
        <v>#REF!</v>
      </c>
    </row>
    <row r="80" spans="2:10" x14ac:dyDescent="0.25">
      <c r="B80" s="2">
        <v>4</v>
      </c>
      <c r="C80" s="22" t="s">
        <v>23</v>
      </c>
      <c r="D80" s="16" t="e">
        <f>IF(B80=1,#REF!,IF(B80=2,#REF!,IF(B80=3,#REF!,IF(B80=4,#REF!,IF(B80=5,#REF!,IF(B80=6,#REF!,IF(B80=7,#REF!,IF(B80=8,#REF!, IF(B80=9,#REF!,IF(B80=10,#REF!,IF(B80=11,#REF!,”Error”)))))))))))</f>
        <v>#REF!</v>
      </c>
      <c r="E80" s="16" t="e">
        <f>IF(#REF!="Trifásico",3,IF(#REF!="Bifásico",2,IF(#REF!="Monofásico",1)))</f>
        <v>#REF!</v>
      </c>
      <c r="F80" s="16" t="e">
        <f>#REF!</f>
        <v>#REF!</v>
      </c>
      <c r="G80" s="16" t="e">
        <f>IF(#REF!="Si",1,IF(#REF!="No",0))</f>
        <v>#REF!</v>
      </c>
      <c r="H80" s="28" t="e">
        <f>IF(#REF!="Aérea",IF(#REF!="ACSR",D80*#REF!*(E80*F80+G80),IF(#REF!="AAAC",D80*#REF!*(E80*F80+G80),IF(#REF!="AAC semiaislado XLPE 15kV",D80*#REF!*(E80*F80+G80),IF(#REF!="ACSR semiaislado XLPE 15kV",D80*#REF!*(E80*F80+G80), IF(#REF!="AAAC semiaislado XLPE 35kV",D80*#REF!*(E80*F80+G80), IF(#REF!="ACSR semiaislado XLPE 35kV",D80*#REF!*(E80*F80+G80), IF(#REF!="AAAC semiaislado XLPE 35kV",D80*#REF!*(E80*F80+G80), IF(#REF!="AAAC semiaislado XLPE 44kV",D80*#REF!*(E80*F80+G80),IF(#REF!="Trenzada AL",D80*#REF!*(E80*F80+G80), IF(#REF!="Trenzada Cu",D80*#REF!*(E80*F80+G80),IF(#REF!="Cable autosoportado neutro AAAC - XLPE",D80*#REF!*(E80*F80+G80), IF(#REF!="Acometida concéntrica XLPE - 600 V",D80*#REF!*(E80*F80+G80), IF(#REF!="Cable autosoportado neutro ACSR - XLPE",D80*#REF!*(E80*F80+G80), IF(#REF!="Reserva BT 4 - AEO",D80*#REF!*(E80*F80+G80), IF(#REF!="Reserva BT 5 - AEO",D80*#REF!*(E80*F80+G80),”Error”))))))))))))))))</f>
        <v>#REF!</v>
      </c>
      <c r="I80" s="6" t="e">
        <f>IF(#REF!="Subterránea",IF(#REF!="XLPE Cu - 15 kV",D80*#REF!*(E80*F80+G80),IF(#REF!="XLPE Cu - 38 kV",D80*#REF!*(E80*F80+G80),IF(#REF!="XLPE Cu - 46 kV",D80*#REF!*(E80*F80+G80),IF(#REF!="XLPE AL - 15 kV",D80*#REF!*(E80*F80+G80), IF(#REF!="XLPE AL - 38 kV",D80*#REF!*(E80*F80+G80), IF(#REF!="XLPE AL - 46 kV",D80*#REF!*(E80*F80+G80), IF(#REF!="Reserva MT 1 - SUB",D80*#REF!*(E80*F80+G80), IF(#REF!="Reserva MT 2 - SUB",D80*#REF!*(E80*F80+G80),IF(#REF!="THW AL 600 V",D80*#REF!*(E80*F80+G80), IF(#REF!="THWN AL 600 V",D80*#REF!*(E80*F80+G80),IF(#REF!="THWN-2 AL 600 V",D80*#REF!*(E80*F80+G80),IF(#REF!="THWN-2 Cu 600 V",D80*#REF!*(E80*F80+G80), IF(#REF!="Reserva BT 2 - SUB",D80*#REF!*(E80*F80+G80), IF(#REF!="Reserva BT 3 - SUB",D80*#REF!*(E80*F80+G80), IF(#REF!="Reserva BT 4 - SUB",D80*#REF!*(E80*F80+G80), IF(#REF!="Reserva BT 5 - SUB",D80*#REF!*(E80*F80+G80),”Error”)))))))))))))))))</f>
        <v>#REF!</v>
      </c>
      <c r="J80" s="25" t="e">
        <f>IF(#REF!="Aérea",'Costos iniciales'!H80,IF(#REF!="Subterránea",'Costos iniciales'!I80,"Error"))</f>
        <v>#REF!</v>
      </c>
    </row>
    <row r="81" spans="2:10" x14ac:dyDescent="0.25">
      <c r="B81" s="2">
        <v>4</v>
      </c>
      <c r="C81" s="20" t="s">
        <v>22</v>
      </c>
      <c r="D81" s="16" t="e">
        <f>IF(B81=1,#REF!,IF(B81=2,#REF!,IF(B81=3,#REF!,IF(B81=4,#REF!,IF(B81=5,#REF!,IF(B81=6,#REF!,IF(B81=7,#REF!,IF(B81=8,#REF!, IF(B81=9,#REF!,IF(B81=10,#REF!,IF(B81=11,#REF!,”Error”)))))))))))</f>
        <v>#REF!</v>
      </c>
      <c r="E81" s="16" t="e">
        <f>IF(#REF!="Trifásico",3,IF(#REF!="Bifásico",2,IF(#REF!="Monofásico",1)))</f>
        <v>#REF!</v>
      </c>
      <c r="F81" s="16" t="e">
        <f>#REF!</f>
        <v>#REF!</v>
      </c>
      <c r="G81" s="16" t="e">
        <f>IF(#REF!="Si",1,IF(#REF!="No",0))</f>
        <v>#REF!</v>
      </c>
      <c r="H81" s="28" t="e">
        <f>IF(#REF!="Aérea",IF(#REF!="ACSR",D81*#REF!*(E81*F81+G81),IF(#REF!="AAAC",D81*#REF!*(E81*F81+G81),IF(#REF!="AAC semiaislado XLPE 15kV",D81*#REF!*(E81*F81+G81),IF(#REF!="ACSR semiaislado XLPE 15kV",D81*#REF!*(E81*F81+G81), IF(#REF!="AAAC semiaislado XLPE 35kV",D81*#REF!*(E81*F81+G81), IF(#REF!="ACSR semiaislado XLPE 35kV",D81*#REF!*(E81*F81+G81), IF(#REF!="AAAC semiaislado XLPE 35kV",D81*#REF!*(E81*F81+G81), IF(#REF!="AAAC semiaislado XLPE 44kV",D81*#REF!*(E81*F81+G81),IF(#REF!="Trenzada AL",D81*#REF!*(E81*F81+G81), IF(#REF!="Trenzada Cu",D81*#REF!*(E81*F81+G81),IF(#REF!="Cable autosoportado neutro AAAC - XLPE",D81*#REF!*(E81*F81+G81), IF(#REF!="Acometida concéntrica XLPE - 600 V",D81*#REF!*(E81*F81+G81), IF(#REF!="Cable autosoportado neutro ACSR - XLPE",D81*#REF!*(E81*F81+G81), IF(#REF!="Reserva BT 4 - AEO",D81*#REF!*(E81*F81+G81), IF(#REF!="Reserva BT 5 - AEO",D81*#REF!*(E81*F81+G81),”Error”))))))))))))))))</f>
        <v>#REF!</v>
      </c>
      <c r="I81" s="6" t="e">
        <f>IF(#REF!="Subterránea",IF(#REF!="XLPE Cu - 15 kV",D81*#REF!*(E81*F81+G81),IF(#REF!="XLPE Cu - 38 kV",D81*#REF!*(E81*F81+G81),IF(#REF!="XLPE Cu - 46 kV",D81*#REF!*(E81*F81+G81),IF(#REF!="XLPE AL - 15 kV",D81*#REF!*(E81*F81+G81), IF(#REF!="XLPE AL - 38 kV",D81*#REF!*(E81*F81+G81), IF(#REF!="XLPE AL - 46 kV",D81*#REF!*(E81*F81+G81), IF(#REF!="Reserva MT 1 - SUB",D81*#REF!*(E81*F81+G81), IF(#REF!="Reserva MT 2 - SUB",D81*#REF!*(E81*F81+G81),IF(#REF!="THW AL 600 V",D81*#REF!*(E81*F81+G81), IF(#REF!="THWN AL 600 V",D81*#REF!*(E81*F81+G81),IF(#REF!="THWN-2 AL 600 V",D81*#REF!*(E81*F81+G81),IF(#REF!="THWN-2 Cu 600 V",D81*#REF!*(E81*F81+G81), IF(#REF!="Reserva BT 2 - SUB",D81*#REF!*(E81*F81+G81), IF(#REF!="Reserva BT 3 - SUB",D81*#REF!*(E81*F81+G81), IF(#REF!="Reserva BT 4 - SUB",D81*#REF!*(E81*F81+G81), IF(#REF!="Reserva BT 5 - SUB",D81*#REF!*(E81*F81+G81),”Error”)))))))))))))))))</f>
        <v>#REF!</v>
      </c>
      <c r="J81" s="25" t="e">
        <f>IF(#REF!="Aérea",'Costos iniciales'!H81,IF(#REF!="Subterránea",'Costos iniciales'!I81,"Error"))</f>
        <v>#REF!</v>
      </c>
    </row>
    <row r="82" spans="2:10" x14ac:dyDescent="0.25">
      <c r="B82" s="2">
        <v>4</v>
      </c>
      <c r="C82" s="20" t="s">
        <v>21</v>
      </c>
      <c r="D82" s="16" t="e">
        <f>IF(B82=1,#REF!,IF(B82=2,#REF!,IF(B82=3,#REF!,IF(B82=4,#REF!,IF(B82=5,#REF!,IF(B82=6,#REF!,IF(B82=7,#REF!,IF(B82=8,#REF!, IF(B82=9,#REF!,IF(B82=10,#REF!,IF(B82=11,#REF!,”Error”)))))))))))</f>
        <v>#REF!</v>
      </c>
      <c r="E82" s="16" t="e">
        <f>IF(#REF!="Trifásico",3,IF(#REF!="Bifásico",2,IF(#REF!="Monofásico",1)))</f>
        <v>#REF!</v>
      </c>
      <c r="F82" s="16" t="e">
        <f>#REF!</f>
        <v>#REF!</v>
      </c>
      <c r="G82" s="16" t="e">
        <f>IF(#REF!="Si",1,IF(#REF!="No",0))</f>
        <v>#REF!</v>
      </c>
      <c r="H82" s="28" t="e">
        <f>IF(#REF!="Aérea",IF(#REF!="ACSR",D82*#REF!*(E82*F82+G82),IF(#REF!="AAAC",D82*#REF!*(E82*F82+G82),IF(#REF!="AAC semiaislado XLPE 15kV",D82*#REF!*(E82*F82+G82),IF(#REF!="ACSR semiaislado XLPE 15kV",D82*#REF!*(E82*F82+G82), IF(#REF!="AAAC semiaislado XLPE 35kV",D82*#REF!*(E82*F82+G82), IF(#REF!="ACSR semiaislado XLPE 35kV",D82*#REF!*(E82*F82+G82), IF(#REF!="AAAC semiaislado XLPE 35kV",D82*#REF!*(E82*F82+G82), IF(#REF!="AAAC semiaislado XLPE 44kV",D82*#REF!*(E82*F82+G82),IF(#REF!="Trenzada AL",D82*#REF!*(E82*F82+G82), IF(#REF!="Trenzada Cu",D82*#REF!*(E82*F82+G82),IF(#REF!="Cable autosoportado neutro AAAC - XLPE",D82*#REF!*(E82*F82+G82), IF(#REF!="Acometida concéntrica XLPE - 600 V",D82*#REF!*(E82*F82+G82), IF(#REF!="Cable autosoportado neutro ACSR - XLPE",D82*#REF!*(E82*F82+G82), IF(#REF!="Reserva BT 4 - AEO",D82*#REF!*(E82*F82+G82), IF(#REF!="Reserva BT 5 - AEO",D82*#REF!*(E82*F82+G82),”Error”))))))))))))))))</f>
        <v>#REF!</v>
      </c>
      <c r="I82" s="6" t="e">
        <f>IF(#REF!="Subterránea",IF(#REF!="XLPE Cu - 15 kV",D82*#REF!*(E82*F82+G82),IF(#REF!="XLPE Cu - 38 kV",D82*#REF!*(E82*F82+G82),IF(#REF!="XLPE Cu - 46 kV",D82*#REF!*(E82*F82+G82),IF(#REF!="XLPE AL - 15 kV",D82*#REF!*(E82*F82+G82), IF(#REF!="XLPE AL - 38 kV",D82*#REF!*(E82*F82+G82), IF(#REF!="XLPE AL - 46 kV",D82*#REF!*(E82*F82+G82), IF(#REF!="Reserva MT 1 - SUB",D82*#REF!*(E82*F82+G82), IF(#REF!="Reserva MT 2 - SUB",D82*#REF!*(E82*F82+G82),IF(#REF!="THW AL 600 V",D82*#REF!*(E82*F82+G82), IF(#REF!="THWN AL 600 V",D82*#REF!*(E82*F82+G82),IF(#REF!="THWN-2 AL 600 V",D82*#REF!*(E82*F82+G82),IF(#REF!="THWN-2 Cu 600 V",D82*#REF!*(E82*F82+G82), IF(#REF!="Reserva BT 2 - SUB",D82*#REF!*(E82*F82+G82), IF(#REF!="Reserva BT 3 - SUB",D82*#REF!*(E82*F82+G82), IF(#REF!="Reserva BT 4 - SUB",D82*#REF!*(E82*F82+G82), IF(#REF!="Reserva BT 5 - SUB",D82*#REF!*(E82*F82+G82),”Error”)))))))))))))))))</f>
        <v>#REF!</v>
      </c>
      <c r="J82" s="25" t="e">
        <f>IF(#REF!="Aérea",'Costos iniciales'!H82,IF(#REF!="Subterránea",'Costos iniciales'!I82,"Error"))</f>
        <v>#REF!</v>
      </c>
    </row>
    <row r="83" spans="2:10" x14ac:dyDescent="0.25">
      <c r="B83" s="2">
        <v>4</v>
      </c>
      <c r="C83" s="20" t="s">
        <v>20</v>
      </c>
      <c r="D83" s="16" t="e">
        <f>IF(B83=1,#REF!,IF(B83=2,#REF!,IF(B83=3,#REF!,IF(B83=4,#REF!,IF(B83=5,#REF!,IF(B83=6,#REF!,IF(B83=7,#REF!,IF(B83=8,#REF!, IF(B83=9,#REF!,IF(B83=10,#REF!,IF(B83=11,#REF!,”Error”)))))))))))</f>
        <v>#REF!</v>
      </c>
      <c r="E83" s="16" t="e">
        <f>IF(#REF!="Trifásico",3,IF(#REF!="Bifásico",2,IF(#REF!="Monofásico",1)))</f>
        <v>#REF!</v>
      </c>
      <c r="F83" s="16" t="e">
        <f>#REF!</f>
        <v>#REF!</v>
      </c>
      <c r="G83" s="16" t="e">
        <f>IF(#REF!="Si",1,IF(#REF!="No",0))</f>
        <v>#REF!</v>
      </c>
      <c r="H83" s="28" t="e">
        <f>IF(#REF!="Aérea",IF(#REF!="ACSR",D83*#REF!*(E83*F83+G83),IF(#REF!="AAAC",D83*#REF!*(E83*F83+G83),IF(#REF!="AAC semiaislado XLPE 15kV",D83*#REF!*(E83*F83+G83),IF(#REF!="ACSR semiaislado XLPE 15kV",D83*#REF!*(E83*F83+G83), IF(#REF!="AAAC semiaislado XLPE 35kV",D83*#REF!*(E83*F83+G83), IF(#REF!="ACSR semiaislado XLPE 35kV",D83*#REF!*(E83*F83+G83), IF(#REF!="AAAC semiaislado XLPE 35kV",D83*#REF!*(E83*F83+G83), IF(#REF!="AAAC semiaislado XLPE 44kV",D83*#REF!*(E83*F83+G83),IF(#REF!="Trenzada AL",D83*#REF!*(E83*F83+G83), IF(#REF!="Trenzada Cu",D83*#REF!*(E83*F83+G83),IF(#REF!="Cable autosoportado neutro AAAC - XLPE",D83*#REF!*(E83*F83+G83), IF(#REF!="Acometida concéntrica XLPE - 600 V",D83*#REF!*(E83*F83+G83), IF(#REF!="Cable autosoportado neutro ACSR - XLPE",D83*#REF!*(E83*F83+G83), IF(#REF!="Reserva BT 4 - AEO",D83*#REF!*(E83*F83+G83), IF(#REF!="Reserva BT 5 - AEO",D83*#REF!*(E83*F83+G83),”Error”))))))))))))))))</f>
        <v>#REF!</v>
      </c>
      <c r="I83" s="6" t="e">
        <f>IF(#REF!="Subterránea",IF(#REF!="XLPE Cu - 15 kV",D83*#REF!*(E83*F83+G83),IF(#REF!="XLPE Cu - 38 kV",D83*#REF!*(E83*F83+G83),IF(#REF!="XLPE Cu - 46 kV",D83*#REF!*(E83*F83+G83),IF(#REF!="XLPE AL - 15 kV",D83*#REF!*(E83*F83+G83), IF(#REF!="XLPE AL - 38 kV",D83*#REF!*(E83*F83+G83), IF(#REF!="XLPE AL - 46 kV",D83*#REF!*(E83*F83+G83), IF(#REF!="Reserva MT 1 - SUB",D83*#REF!*(E83*F83+G83), IF(#REF!="Reserva MT 2 - SUB",D83*#REF!*(E83*F83+G83),IF(#REF!="THW AL 600 V",D83*#REF!*(E83*F83+G83), IF(#REF!="THWN AL 600 V",D83*#REF!*(E83*F83+G83),IF(#REF!="THWN-2 AL 600 V",D83*#REF!*(E83*F83+G83),IF(#REF!="THWN-2 Cu 600 V",D83*#REF!*(E83*F83+G83), IF(#REF!="Reserva BT 2 - SUB",D83*#REF!*(E83*F83+G83), IF(#REF!="Reserva BT 3 - SUB",D83*#REF!*(E83*F83+G83), IF(#REF!="Reserva BT 4 - SUB",D83*#REF!*(E83*F83+G83), IF(#REF!="Reserva BT 5 - SUB",D83*#REF!*(E83*F83+G83),”Error”)))))))))))))))))</f>
        <v>#REF!</v>
      </c>
      <c r="J83" s="25" t="e">
        <f>IF(#REF!="Aérea",'Costos iniciales'!H83,IF(#REF!="Subterránea",'Costos iniciales'!I83,"Error"))</f>
        <v>#REF!</v>
      </c>
    </row>
    <row r="84" spans="2:10" x14ac:dyDescent="0.25">
      <c r="B84" s="2">
        <v>4</v>
      </c>
      <c r="C84" s="20">
        <v>1</v>
      </c>
      <c r="D84" s="16" t="e">
        <f>IF(B84=1,#REF!,IF(B84=2,#REF!,IF(B84=3,#REF!,IF(B84=4,#REF!,IF(B84=5,#REF!,IF(B84=6,#REF!,IF(B84=7,#REF!,IF(B84=8,#REF!, IF(B84=9,#REF!,IF(B84=10,#REF!,IF(B84=11,#REF!,”Error”)))))))))))</f>
        <v>#REF!</v>
      </c>
      <c r="E84" s="16" t="e">
        <f>IF(#REF!="Trifásico",3,IF(#REF!="Bifásico",2,IF(#REF!="Monofásico",1)))</f>
        <v>#REF!</v>
      </c>
      <c r="F84" s="16" t="e">
        <f>#REF!</f>
        <v>#REF!</v>
      </c>
      <c r="G84" s="16" t="e">
        <f>IF(#REF!="Si",1,IF(#REF!="No",0))</f>
        <v>#REF!</v>
      </c>
      <c r="H84" s="28" t="e">
        <f>IF(#REF!="Aérea",IF(#REF!="ACSR",D84*#REF!*(E84*F84+G84),IF(#REF!="AAAC",D84*#REF!*(E84*F84+G84),IF(#REF!="AAC semiaislado XLPE 15kV",D84*#REF!*(E84*F84+G84),IF(#REF!="ACSR semiaislado XLPE 15kV",D84*#REF!*(E84*F84+G84), IF(#REF!="AAAC semiaislado XLPE 35kV",D84*#REF!*(E84*F84+G84), IF(#REF!="ACSR semiaislado XLPE 35kV",D84*#REF!*(E84*F84+G84), IF(#REF!="AAAC semiaislado XLPE 35kV",D84*#REF!*(E84*F84+G84), IF(#REF!="AAAC semiaislado XLPE 44kV",D84*#REF!*(E84*F84+G84),IF(#REF!="Trenzada AL",D84*#REF!*(E84*F84+G84), IF(#REF!="Trenzada Cu",D84*#REF!*(E84*F84+G84),IF(#REF!="Cable autosoportado neutro AAAC - XLPE",D84*#REF!*(E84*F84+G84), IF(#REF!="Acometida concéntrica XLPE - 600 V",D84*#REF!*(E84*F84+G84), IF(#REF!="Cable autosoportado neutro ACSR - XLPE",D84*#REF!*(E84*F84+G84), IF(#REF!="Reserva BT 4 - AEO",D84*#REF!*(E84*F84+G84), IF(#REF!="Reserva BT 5 - AEO",D84*#REF!*(E84*F84+G84),”Error”))))))))))))))))</f>
        <v>#REF!</v>
      </c>
      <c r="I84" s="6" t="e">
        <f>IF(#REF!="Subterránea",IF(#REF!="XLPE Cu - 15 kV",D84*#REF!*(E84*F84+G84),IF(#REF!="XLPE Cu - 38 kV",D84*#REF!*(E84*F84+G84),IF(#REF!="XLPE Cu - 46 kV",D84*#REF!*(E84*F84+G84),IF(#REF!="XLPE AL - 15 kV",D84*#REF!*(E84*F84+G84), IF(#REF!="XLPE AL - 38 kV",D84*#REF!*(E84*F84+G84), IF(#REF!="XLPE AL - 46 kV",D84*#REF!*(E84*F84+G84), IF(#REF!="Reserva MT 1 - SUB",D84*#REF!*(E84*F84+G84), IF(#REF!="Reserva MT 2 - SUB",D84*#REF!*(E84*F84+G84),IF(#REF!="THW AL 600 V",D84*#REF!*(E84*F84+G84), IF(#REF!="THWN AL 600 V",D84*#REF!*(E84*F84+G84),IF(#REF!="THWN-2 AL 600 V",D84*#REF!*(E84*F84+G84),IF(#REF!="THWN-2 Cu 600 V",D84*#REF!*(E84*F84+G84), IF(#REF!="Reserva BT 2 - SUB",D84*#REF!*(E84*F84+G84), IF(#REF!="Reserva BT 3 - SUB",D84*#REF!*(E84*F84+G84), IF(#REF!="Reserva BT 4 - SUB",D84*#REF!*(E84*F84+G84), IF(#REF!="Reserva BT 5 - SUB",D84*#REF!*(E84*F84+G84),”Error”)))))))))))))))))</f>
        <v>#REF!</v>
      </c>
      <c r="J84" s="25" t="e">
        <f>IF(#REF!="Aérea",'Costos iniciales'!H84,IF(#REF!="Subterránea",'Costos iniciales'!I84,"Error"))</f>
        <v>#REF!</v>
      </c>
    </row>
    <row r="85" spans="2:10" x14ac:dyDescent="0.25">
      <c r="B85" s="2">
        <v>4</v>
      </c>
      <c r="C85" s="20">
        <v>2</v>
      </c>
      <c r="D85" s="16" t="e">
        <f>IF(B85=1,#REF!,IF(B85=2,#REF!,IF(B85=3,#REF!,IF(B85=4,#REF!,IF(B85=5,#REF!,IF(B85=6,#REF!,IF(B85=7,#REF!,IF(B85=8,#REF!, IF(B85=9,#REF!,IF(B85=10,#REF!,IF(B85=11,#REF!,”Error”)))))))))))</f>
        <v>#REF!</v>
      </c>
      <c r="E85" s="16" t="e">
        <f>IF(#REF!="Trifásico",3,IF(#REF!="Bifásico",2,IF(#REF!="Monofásico",1)))</f>
        <v>#REF!</v>
      </c>
      <c r="F85" s="16" t="e">
        <f>#REF!</f>
        <v>#REF!</v>
      </c>
      <c r="G85" s="16" t="e">
        <f>IF(#REF!="Si",1,IF(#REF!="No",0))</f>
        <v>#REF!</v>
      </c>
      <c r="H85" s="28" t="e">
        <f>IF(#REF!="Aérea",IF(#REF!="ACSR",D85*#REF!*(E85*F85+G85),IF(#REF!="AAAC",D85*#REF!*(E85*F85+G85),IF(#REF!="AAC semiaislado XLPE 15kV",D85*#REF!*(E85*F85+G85),IF(#REF!="ACSR semiaislado XLPE 15kV",D85*#REF!*(E85*F85+G85), IF(#REF!="AAAC semiaislado XLPE 35kV",D85*#REF!*(E85*F85+G85), IF(#REF!="ACSR semiaislado XLPE 35kV",D85*#REF!*(E85*F85+G85), IF(#REF!="AAAC semiaislado XLPE 35kV",D85*#REF!*(E85*F85+G85), IF(#REF!="AAAC semiaislado XLPE 44kV",D85*#REF!*(E85*F85+G85),IF(#REF!="Trenzada AL",D85*#REF!*(E85*F85+G85), IF(#REF!="Trenzada Cu",D85*#REF!*(E85*F85+G85),IF(#REF!="Cable autosoportado neutro AAAC - XLPE",D85*#REF!*(E85*F85+G85), IF(#REF!="Acometida concéntrica XLPE - 600 V",D85*#REF!*(E85*F85+G85), IF(#REF!="Cable autosoportado neutro ACSR - XLPE",D85*#REF!*(E85*F85+G85), IF(#REF!="Reserva BT 4 - AEO",D85*#REF!*(E85*F85+G85), IF(#REF!="Reserva BT 5 - AEO",D85*#REF!*(E85*F85+G85),”Error”))))))))))))))))</f>
        <v>#REF!</v>
      </c>
      <c r="I85" s="6" t="e">
        <f>IF(#REF!="Subterránea",IF(#REF!="XLPE Cu - 15 kV",D85*#REF!*(E85*F85+G85),IF(#REF!="XLPE Cu - 38 kV",D85*#REF!*(E85*F85+G85),IF(#REF!="XLPE Cu - 46 kV",D85*#REF!*(E85*F85+G85),IF(#REF!="XLPE AL - 15 kV",D85*#REF!*(E85*F85+G85), IF(#REF!="XLPE AL - 38 kV",D85*#REF!*(E85*F85+G85), IF(#REF!="XLPE AL - 46 kV",D85*#REF!*(E85*F85+G85), IF(#REF!="Reserva MT 1 - SUB",D85*#REF!*(E85*F85+G85), IF(#REF!="Reserva MT 2 - SUB",D85*#REF!*(E85*F85+G85),IF(#REF!="THW AL 600 V",D85*#REF!*(E85*F85+G85), IF(#REF!="THWN AL 600 V",D85*#REF!*(E85*F85+G85),IF(#REF!="THWN-2 AL 600 V",D85*#REF!*(E85*F85+G85),IF(#REF!="THWN-2 Cu 600 V",D85*#REF!*(E85*F85+G85), IF(#REF!="Reserva BT 2 - SUB",D85*#REF!*(E85*F85+G85), IF(#REF!="Reserva BT 3 - SUB",D85*#REF!*(E85*F85+G85), IF(#REF!="Reserva BT 4 - SUB",D85*#REF!*(E85*F85+G85), IF(#REF!="Reserva BT 5 - SUB",D85*#REF!*(E85*F85+G85),”Error”)))))))))))))))))</f>
        <v>#REF!</v>
      </c>
      <c r="J85" s="25" t="e">
        <f>IF(#REF!="Aérea",'Costos iniciales'!H85,IF(#REF!="Subterránea",'Costos iniciales'!I85,"Error"))</f>
        <v>#REF!</v>
      </c>
    </row>
    <row r="86" spans="2:10" x14ac:dyDescent="0.25">
      <c r="B86" s="2">
        <v>4</v>
      </c>
      <c r="C86" s="20">
        <v>4</v>
      </c>
      <c r="D86" s="16" t="e">
        <f>IF(B86=1,#REF!,IF(B86=2,#REF!,IF(B86=3,#REF!,IF(B86=4,#REF!,IF(B86=5,#REF!,IF(B86=6,#REF!,IF(B86=7,#REF!,IF(B86=8,#REF!, IF(B86=9,#REF!,IF(B86=10,#REF!,IF(B86=11,#REF!,”Error”)))))))))))</f>
        <v>#REF!</v>
      </c>
      <c r="E86" s="16" t="e">
        <f>IF(#REF!="Trifásico",3,IF(#REF!="Bifásico",2,IF(#REF!="Monofásico",1)))</f>
        <v>#REF!</v>
      </c>
      <c r="F86" s="16" t="e">
        <f>#REF!</f>
        <v>#REF!</v>
      </c>
      <c r="G86" s="16" t="e">
        <f>IF(#REF!="Si",1,IF(#REF!="No",0))</f>
        <v>#REF!</v>
      </c>
      <c r="H86" s="28" t="e">
        <f>IF(#REF!="Aérea",IF(#REF!="ACSR",D86*#REF!*(E86*F86+G86),IF(#REF!="AAAC",D86*#REF!*(E86*F86+G86),IF(#REF!="AAC semiaislado XLPE 15kV",D86*#REF!*(E86*F86+G86),IF(#REF!="ACSR semiaislado XLPE 15kV",D86*#REF!*(E86*F86+G86), IF(#REF!="AAAC semiaislado XLPE 35kV",D86*#REF!*(E86*F86+G86), IF(#REF!="ACSR semiaislado XLPE 35kV",D86*#REF!*(E86*F86+G86), IF(#REF!="AAAC semiaislado XLPE 35kV",D86*#REF!*(E86*F86+G86), IF(#REF!="AAAC semiaislado XLPE 44kV",D86*#REF!*(E86*F86+G86),IF(#REF!="Trenzada AL",D86*#REF!*(E86*F86+G86), IF(#REF!="Trenzada Cu",D86*#REF!*(E86*F86+G86),IF(#REF!="Cable autosoportado neutro AAAC - XLPE",D86*#REF!*(E86*F86+G86), IF(#REF!="Acometida concéntrica XLPE - 600 V",D86*#REF!*(E86*F86+G86), IF(#REF!="Cable autosoportado neutro ACSR - XLPE",D86*#REF!*(E86*F86+G86), IF(#REF!="Reserva BT 4 - AEO",D86*#REF!*(E86*F86+G86), IF(#REF!="Reserva BT 5 - AEO",D86*#REF!*(E86*F86+G86),”Error”))))))))))))))))</f>
        <v>#REF!</v>
      </c>
      <c r="I86" s="6" t="e">
        <f>IF(#REF!="Subterránea",IF(#REF!="XLPE Cu - 15 kV",D86*#REF!*(E86*F86+G86),IF(#REF!="XLPE Cu - 38 kV",D86*#REF!*(E86*F86+G86),IF(#REF!="XLPE Cu - 46 kV",D86*#REF!*(E86*F86+G86),IF(#REF!="XLPE AL - 15 kV",D86*#REF!*(E86*F86+G86), IF(#REF!="XLPE AL - 38 kV",D86*#REF!*(E86*F86+G86), IF(#REF!="XLPE AL - 46 kV",D86*#REF!*(E86*F86+G86), IF(#REF!="Reserva MT 1 - SUB",D86*#REF!*(E86*F86+G86), IF(#REF!="Reserva MT 2 - SUB",D86*#REF!*(E86*F86+G86),IF(#REF!="THW AL 600 V",D86*#REF!*(E86*F86+G86), IF(#REF!="THWN AL 600 V",D86*#REF!*(E86*F86+G86),IF(#REF!="THWN-2 AL 600 V",D86*#REF!*(E86*F86+G86),IF(#REF!="THWN-2 Cu 600 V",D86*#REF!*(E86*F86+G86), IF(#REF!="Reserva BT 2 - SUB",D86*#REF!*(E86*F86+G86), IF(#REF!="Reserva BT 3 - SUB",D86*#REF!*(E86*F86+G86), IF(#REF!="Reserva BT 4 - SUB",D86*#REF!*(E86*F86+G86), IF(#REF!="Reserva BT 5 - SUB",D86*#REF!*(E86*F86+G86),”Error”)))))))))))))))))</f>
        <v>#REF!</v>
      </c>
      <c r="J86" s="25" t="e">
        <f>IF(#REF!="Aérea",'Costos iniciales'!H86,IF(#REF!="Subterránea",'Costos iniciales'!I86,"Error"))</f>
        <v>#REF!</v>
      </c>
    </row>
    <row r="87" spans="2:10" x14ac:dyDescent="0.25">
      <c r="B87" s="2">
        <v>4</v>
      </c>
      <c r="C87" s="20">
        <v>6</v>
      </c>
      <c r="D87" s="16" t="e">
        <f>IF(B87=1,#REF!,IF(B87=2,#REF!,IF(B87=3,#REF!,IF(B87=4,#REF!,IF(B87=5,#REF!,IF(B87=6,#REF!,IF(B87=7,#REF!,IF(B87=8,#REF!, IF(B87=9,#REF!,IF(B87=10,#REF!,IF(B87=11,#REF!,”Error”)))))))))))</f>
        <v>#REF!</v>
      </c>
      <c r="E87" s="16" t="e">
        <f>IF(#REF!="Trifásico",3,IF(#REF!="Bifásico",2,IF(#REF!="Monofásico",1)))</f>
        <v>#REF!</v>
      </c>
      <c r="F87" s="16" t="e">
        <f>#REF!</f>
        <v>#REF!</v>
      </c>
      <c r="G87" s="16" t="e">
        <f>IF(#REF!="Si",1,IF(#REF!="No",0))</f>
        <v>#REF!</v>
      </c>
      <c r="H87" s="28" t="e">
        <f>IF(#REF!="Aérea",IF(#REF!="ACSR",D87*#REF!*(E87*F87+G87),IF(#REF!="AAAC",D87*#REF!*(E87*F87+G87),IF(#REF!="AAC semiaislado XLPE 15kV",D87*#REF!*(E87*F87+G87),IF(#REF!="ACSR semiaislado XLPE 15kV",D87*#REF!*(E87*F87+G87), IF(#REF!="AAAC semiaislado XLPE 35kV",D87*#REF!*(E87*F87+G87), IF(#REF!="ACSR semiaislado XLPE 35kV",D87*#REF!*(E87*F87+G87), IF(#REF!="AAAC semiaislado XLPE 35kV",D87*#REF!*(E87*F87+G87), IF(#REF!="AAAC semiaislado XLPE 44kV",D87*#REF!*(E87*F87+G87),IF(#REF!="Trenzada AL",D87*#REF!*(E87*F87+G87), IF(#REF!="Trenzada Cu",D87*#REF!*(E87*F87+G87),IF(#REF!="Cable autosoportado neutro AAAC - XLPE",D87*#REF!*(E87*F87+G87), IF(#REF!="Acometida concéntrica XLPE - 600 V",D87*#REF!*(E87*F87+G87), IF(#REF!="Cable autosoportado neutro ACSR - XLPE",D87*#REF!*(E87*F87+G87), IF(#REF!="Reserva BT 4 - AEO",D87*#REF!*(E87*F87+G87), IF(#REF!="Reserva BT 5 - AEO",D87*#REF!*(E87*F87+G87),”Error”))))))))))))))))</f>
        <v>#REF!</v>
      </c>
      <c r="I87" s="6" t="e">
        <f>IF(#REF!="Subterránea",IF(#REF!="XLPE Cu - 15 kV",D87*#REF!*(E87*F87+G87),IF(#REF!="XLPE Cu - 38 kV",D87*#REF!*(E87*F87+G87),IF(#REF!="XLPE Cu - 46 kV",D87*#REF!*(E87*F87+G87),IF(#REF!="XLPE AL - 15 kV",D87*#REF!*(E87*F87+G87), IF(#REF!="XLPE AL - 38 kV",D87*#REF!*(E87*F87+G87), IF(#REF!="XLPE AL - 46 kV",D87*#REF!*(E87*F87+G87), IF(#REF!="Reserva MT 1 - SUB",D87*#REF!*(E87*F87+G87), IF(#REF!="Reserva MT 2 - SUB",D87*#REF!*(E87*F87+G87),IF(#REF!="THW AL 600 V",D87*#REF!*(E87*F87+G87), IF(#REF!="THWN AL 600 V",D87*#REF!*(E87*F87+G87),IF(#REF!="THWN-2 AL 600 V",D87*#REF!*(E87*F87+G87),IF(#REF!="THWN-2 Cu 600 V",D87*#REF!*(E87*F87+G87), IF(#REF!="Reserva BT 2 - SUB",D87*#REF!*(E87*F87+G87), IF(#REF!="Reserva BT 3 - SUB",D87*#REF!*(E87*F87+G87), IF(#REF!="Reserva BT 4 - SUB",D87*#REF!*(E87*F87+G87), IF(#REF!="Reserva BT 5 - SUB",D87*#REF!*(E87*F87+G87),”Error”)))))))))))))))))</f>
        <v>#REF!</v>
      </c>
      <c r="J87" s="25" t="e">
        <f>IF(#REF!="Aérea",'Costos iniciales'!H87,IF(#REF!="Subterránea",'Costos iniciales'!I87,"Error"))</f>
        <v>#REF!</v>
      </c>
    </row>
    <row r="88" spans="2:10" x14ac:dyDescent="0.25">
      <c r="B88" s="2">
        <v>4</v>
      </c>
      <c r="C88" s="7">
        <v>8</v>
      </c>
      <c r="D88" s="16" t="e">
        <f>IF(B88=1,#REF!,IF(B88=2,#REF!,IF(B88=3,#REF!,IF(B88=4,#REF!,IF(B88=5,#REF!,IF(B88=6,#REF!,IF(B88=7,#REF!,IF(B88=8,#REF!, IF(B88=9,#REF!,IF(B88=10,#REF!,IF(B88=11,#REF!,”Error”)))))))))))</f>
        <v>#REF!</v>
      </c>
      <c r="E88" s="16" t="e">
        <f>IF(#REF!="Trifásico",3,IF(#REF!="Bifásico",2,IF(#REF!="Monofásico",1)))</f>
        <v>#REF!</v>
      </c>
      <c r="F88" s="16" t="e">
        <f>#REF!</f>
        <v>#REF!</v>
      </c>
      <c r="G88" s="16" t="e">
        <f>IF(#REF!="Si",1,IF(#REF!="No",0))</f>
        <v>#REF!</v>
      </c>
      <c r="H88" s="28" t="e">
        <f>IF(#REF!="Aérea",IF(#REF!="ACSR",D88*#REF!*(E88*F88+G88),IF(#REF!="AAAC",D88*#REF!*(E88*F88+G88),IF(#REF!="AAC semiaislado XLPE 15kV",D88*#REF!*(E88*F88+G88),IF(#REF!="ACSR semiaislado XLPE 15kV",D88*#REF!*(E88*F88+G88), IF(#REF!="AAAC semiaislado XLPE 35kV",D88*#REF!*(E88*F88+G88), IF(#REF!="ACSR semiaislado XLPE 35kV",D88*#REF!*(E88*F88+G88), IF(#REF!="AAAC semiaislado XLPE 35kV",D88*#REF!*(E88*F88+G88), IF(#REF!="AAAC semiaislado XLPE 44kV",D88*#REF!*(E88*F88+G88),IF(#REF!="Trenzada AL",D88*#REF!*(E88*F88+G88), IF(#REF!="Trenzada Cu",D88*#REF!*(E88*F88+G88),IF(#REF!="Cable autosoportado neutro AAAC - XLPE",D88*#REF!*(E88*F88+G88), IF(#REF!="Acometida concéntrica XLPE - 600 V",D88*#REF!*(E88*F88+G88), IF(#REF!="Cable autosoportado neutro ACSR - XLPE",D88*#REF!*(E88*F88+G88), IF(#REF!="Reserva BT 4 - AEO",D88*#REF!*(E88*F88+G88), IF(#REF!="Reserva BT 5 - AEO",D88*#REF!*(E88*F88+G88),”Error”))))))))))))))))</f>
        <v>#REF!</v>
      </c>
      <c r="I88" s="6" t="e">
        <f>IF(#REF!="Subterránea",IF(#REF!="XLPE Cu - 15 kV",D88*#REF!*(E88*F88+G88),IF(#REF!="XLPE Cu - 38 kV",D88*#REF!*(E88*F88+G88),IF(#REF!="XLPE Cu - 46 kV",D88*#REF!*(E88*F88+G88),IF(#REF!="XLPE AL - 15 kV",D88*#REF!*(E88*F88+G88), IF(#REF!="XLPE AL - 38 kV",D88*#REF!*(E88*F88+G88), IF(#REF!="XLPE AL - 46 kV",D88*#REF!*(E88*F88+G88), IF(#REF!="Reserva MT 1 - SUB",D88*#REF!*(E88*F88+G88), IF(#REF!="Reserva MT 2 - SUB",D88*#REF!*(E88*F88+G88),IF(#REF!="THW AL 600 V",D88*#REF!*(E88*F88+G88), IF(#REF!="THWN AL 600 V",D88*#REF!*(E88*F88+G88),IF(#REF!="THWN-2 AL 600 V",D88*#REF!*(E88*F88+G88),IF(#REF!="THWN-2 Cu 600 V",D88*#REF!*(E88*F88+G88), IF(#REF!="Reserva BT 2 - SUB",D88*#REF!*(E88*F88+G88), IF(#REF!="Reserva BT 3 - SUB",D88*#REF!*(E88*F88+G88), IF(#REF!="Reserva BT 4 - SUB",D88*#REF!*(E88*F88+G88), IF(#REF!="Reserva BT 5 - SUB",D88*#REF!*(E88*F88+G88),”Error”)))))))))))))))))</f>
        <v>#REF!</v>
      </c>
      <c r="J88" s="25" t="e">
        <f>IF(#REF!="Aérea",'Costos iniciales'!H88,IF(#REF!="Subterránea",'Costos iniciales'!I88,"Error"))</f>
        <v>#REF!</v>
      </c>
    </row>
    <row r="89" spans="2:10" x14ac:dyDescent="0.25">
      <c r="B89" s="2">
        <v>4</v>
      </c>
      <c r="C89" s="7"/>
      <c r="D89" s="16" t="e">
        <f>IF(B89=1,#REF!,IF(B89=2,#REF!,IF(B89=3,#REF!,IF(B89=4,#REF!,IF(B89=5,#REF!,IF(B89=6,#REF!,IF(B89=7,#REF!,IF(B89=8,#REF!, IF(B89=9,#REF!,IF(B89=10,#REF!,IF(B89=11,#REF!,”Error”)))))))))))</f>
        <v>#REF!</v>
      </c>
      <c r="E89" s="16" t="e">
        <f>IF(#REF!="Trifásico",3,IF(#REF!="Bifásico",2,IF(#REF!="Monofásico",1)))</f>
        <v>#REF!</v>
      </c>
      <c r="F89" s="16" t="e">
        <f>#REF!</f>
        <v>#REF!</v>
      </c>
      <c r="G89" s="16" t="e">
        <f>IF(#REF!="Si",1,IF(#REF!="No",0))</f>
        <v>#REF!</v>
      </c>
      <c r="H89" s="28" t="e">
        <f>IF(#REF!="Aérea",IF(#REF!="ACSR",D89*#REF!*(E89*F89+G89),IF(#REF!="AAAC",D89*#REF!*(E89*F89+G89),IF(#REF!="AAC semiaislado XLPE 15kV",D89*#REF!*(E89*F89+G89),IF(#REF!="ACSR semiaislado XLPE 15kV",D89*#REF!*(E89*F89+G89), IF(#REF!="AAAC semiaislado XLPE 35kV",D89*#REF!*(E89*F89+G89), IF(#REF!="ACSR semiaislado XLPE 35kV",D89*#REF!*(E89*F89+G89), IF(#REF!="AAAC semiaislado XLPE 35kV",D89*#REF!*(E89*F89+G89), IF(#REF!="AAAC semiaislado XLPE 44kV",D89*#REF!*(E89*F89+G89),IF(#REF!="Trenzada AL",D89*#REF!*(E89*F89+G89), IF(#REF!="Trenzada Cu",D89*#REF!*(E89*F89+G89),IF(#REF!="Cable autosoportado neutro AAAC - XLPE",D89*#REF!*(E89*F89+G89), IF(#REF!="Acometida concéntrica XLPE - 600 V",D89*#REF!*(E89*F89+G89), IF(#REF!="Cable autosoportado neutro ACSR - XLPE",D89*#REF!*(E89*F89+G89), IF(#REF!="Reserva BT 4 - AEO",D89*#REF!*(E89*F89+G89), IF(#REF!="Reserva BT 5 - AEO",D89*#REF!*(E89*F89+G89),”Error”))))))))))))))))</f>
        <v>#REF!</v>
      </c>
      <c r="I89" s="6" t="e">
        <f>IF(#REF!="Subterránea",IF(#REF!="XLPE Cu - 15 kV",D89*#REF!*(E89*F89+G89),IF(#REF!="XLPE Cu - 38 kV",D89*#REF!*(E89*F89+G89),IF(#REF!="XLPE Cu - 46 kV",D89*#REF!*(E89*F89+G89),IF(#REF!="XLPE AL - 15 kV",D89*#REF!*(E89*F89+G89), IF(#REF!="XLPE AL - 38 kV",D89*#REF!*(E89*F89+G89), IF(#REF!="XLPE AL - 46 kV",D89*#REF!*(E89*F89+G89), IF(#REF!="Reserva MT 1 - SUB",D89*#REF!*(E89*F89+G89), IF(#REF!="Reserva MT 2 - SUB",D89*#REF!*(E89*F89+G89),IF(#REF!="THW AL 600 V",D89*#REF!*(E89*F89+G89), IF(#REF!="THWN AL 600 V",D89*#REF!*(E89*F89+G89),IF(#REF!="THWN-2 AL 600 V",D89*#REF!*(E89*F89+G89),IF(#REF!="THWN-2 Cu 600 V",D89*#REF!*(E89*F89+G89), IF(#REF!="Reserva BT 2 - SUB",D89*#REF!*(E89*F89+G89), IF(#REF!="Reserva BT 3 - SUB",D89*#REF!*(E89*F89+G89), IF(#REF!="Reserva BT 4 - SUB",D89*#REF!*(E89*F89+G89), IF(#REF!="Reserva BT 5 - SUB",D89*#REF!*(E89*F89+G89),”Error”)))))))))))))))))</f>
        <v>#REF!</v>
      </c>
      <c r="J89" s="25" t="e">
        <f>IF(#REF!="Aérea",'Costos iniciales'!H89,IF(#REF!="Subterránea",'Costos iniciales'!I89,"Error"))</f>
        <v>#REF!</v>
      </c>
    </row>
    <row r="90" spans="2:10" x14ac:dyDescent="0.25">
      <c r="B90" s="2">
        <v>4</v>
      </c>
      <c r="C90" s="7"/>
      <c r="D90" s="16" t="e">
        <f>IF(B90=1,#REF!,IF(B90=2,#REF!,IF(B90=3,#REF!,IF(B90=4,#REF!,IF(B90=5,#REF!,IF(B90=6,#REF!,IF(B90=7,#REF!,IF(B90=8,#REF!, IF(B90=9,#REF!,IF(B90=10,#REF!,IF(B90=11,#REF!,”Error”)))))))))))</f>
        <v>#REF!</v>
      </c>
      <c r="E90" s="16" t="e">
        <f>IF(#REF!="Trifásico",3,IF(#REF!="Bifásico",2,IF(#REF!="Monofásico",1)))</f>
        <v>#REF!</v>
      </c>
      <c r="F90" s="16" t="e">
        <f>#REF!</f>
        <v>#REF!</v>
      </c>
      <c r="G90" s="16" t="e">
        <f>IF(#REF!="Si",1,IF(#REF!="No",0))</f>
        <v>#REF!</v>
      </c>
      <c r="H90" s="28" t="e">
        <f>IF(#REF!="Aérea",IF(#REF!="ACSR",D90*#REF!*(E90*F90+G90),IF(#REF!="AAAC",D90*#REF!*(E90*F90+G90),IF(#REF!="AAC semiaislado XLPE 15kV",D90*#REF!*(E90*F90+G90),IF(#REF!="ACSR semiaislado XLPE 15kV",D90*#REF!*(E90*F90+G90), IF(#REF!="AAAC semiaislado XLPE 35kV",D90*#REF!*(E90*F90+G90), IF(#REF!="ACSR semiaislado XLPE 35kV",D90*#REF!*(E90*F90+G90), IF(#REF!="AAAC semiaislado XLPE 35kV",D90*#REF!*(E90*F90+G90), IF(#REF!="AAAC semiaislado XLPE 44kV",D90*#REF!*(E90*F90+G90),IF(#REF!="Trenzada AL",D90*#REF!*(E90*F90+G90), IF(#REF!="Trenzada Cu",D90*#REF!*(E90*F90+G90),IF(#REF!="Cable autosoportado neutro AAAC - XLPE",D90*#REF!*(E90*F90+G90), IF(#REF!="Acometida concéntrica XLPE - 600 V",D90*#REF!*(E90*F90+G90), IF(#REF!="Cable autosoportado neutro ACSR - XLPE",D90*#REF!*(E90*F90+G90), IF(#REF!="Reserva BT 4 - AEO",D90*#REF!*(E90*F90+G90), IF(#REF!="Reserva BT 5 - AEO",D90*#REF!*(E90*F90+G90),”Error”))))))))))))))))</f>
        <v>#REF!</v>
      </c>
      <c r="I90" s="6" t="e">
        <f>IF(#REF!="Subterránea",IF(#REF!="XLPE Cu - 15 kV",D90*#REF!*(E90*F90+G90),IF(#REF!="XLPE Cu - 38 kV",D90*#REF!*(E90*F90+G90),IF(#REF!="XLPE Cu - 46 kV",D90*#REF!*(E90*F90+G90),IF(#REF!="XLPE AL - 15 kV",D90*#REF!*(E90*F90+G90), IF(#REF!="XLPE AL - 38 kV",D90*#REF!*(E90*F90+G90), IF(#REF!="XLPE AL - 46 kV",D90*#REF!*(E90*F90+G90), IF(#REF!="Reserva MT 1 - SUB",D90*#REF!*(E90*F90+G90), IF(#REF!="Reserva MT 2 - SUB",D90*#REF!*(E90*F90+G90),IF(#REF!="THW AL 600 V",D90*#REF!*(E90*F90+G90), IF(#REF!="THWN AL 600 V",D90*#REF!*(E90*F90+G90),IF(#REF!="THWN-2 AL 600 V",D90*#REF!*(E90*F90+G90),IF(#REF!="THWN-2 Cu 600 V",D90*#REF!*(E90*F90+G90), IF(#REF!="Reserva BT 2 - SUB",D90*#REF!*(E90*F90+G90), IF(#REF!="Reserva BT 3 - SUB",D90*#REF!*(E90*F90+G90), IF(#REF!="Reserva BT 4 - SUB",D90*#REF!*(E90*F90+G90), IF(#REF!="Reserva BT 5 - SUB",D90*#REF!*(E90*F90+G90),”Error”)))))))))))))))))</f>
        <v>#REF!</v>
      </c>
      <c r="J90" s="25" t="e">
        <f>IF(#REF!="Aérea",'Costos iniciales'!H90,IF(#REF!="Subterránea",'Costos iniciales'!I90,"Error"))</f>
        <v>#REF!</v>
      </c>
    </row>
    <row r="91" spans="2:10" x14ac:dyDescent="0.25">
      <c r="B91" s="2">
        <v>4</v>
      </c>
      <c r="C91" s="8"/>
      <c r="D91" s="16" t="e">
        <f>IF(B91=1,#REF!,IF(B91=2,#REF!,IF(B91=3,#REF!,IF(B91=4,#REF!,IF(B91=5,#REF!,IF(B91=6,#REF!,IF(B91=7,#REF!,IF(B91=8,#REF!, IF(B91=9,#REF!,IF(B91=10,#REF!,IF(B91=11,#REF!,”Error”)))))))))))</f>
        <v>#REF!</v>
      </c>
      <c r="E91" s="16" t="e">
        <f>IF(#REF!="Trifásico",3,IF(#REF!="Bifásico",2,IF(#REF!="Monofásico",1)))</f>
        <v>#REF!</v>
      </c>
      <c r="F91" s="16" t="e">
        <f>#REF!</f>
        <v>#REF!</v>
      </c>
      <c r="G91" s="16" t="e">
        <f>IF(#REF!="Si",1,IF(#REF!="No",0))</f>
        <v>#REF!</v>
      </c>
      <c r="H91" s="28" t="e">
        <f>IF(#REF!="Aérea",IF(#REF!="ACSR",D91*#REF!*(E91*F91+G91),IF(#REF!="AAAC",D91*#REF!*(E91*F91+G91),IF(#REF!="AAC semiaislado XLPE 15kV",D91*#REF!*(E91*F91+G91),IF(#REF!="ACSR semiaislado XLPE 15kV",D91*#REF!*(E91*F91+G91), IF(#REF!="AAAC semiaislado XLPE 35kV",D91*#REF!*(E91*F91+G91), IF(#REF!="ACSR semiaislado XLPE 35kV",D91*#REF!*(E91*F91+G91), IF(#REF!="AAAC semiaislado XLPE 35kV",D91*#REF!*(E91*F91+G91), IF(#REF!="AAAC semiaislado XLPE 44kV",D91*#REF!*(E91*F91+G91),IF(#REF!="Trenzada AL",D91*#REF!*(E91*F91+G91), IF(#REF!="Trenzada Cu",D91*#REF!*(E91*F91+G91),IF(#REF!="Cable autosoportado neutro AAAC - XLPE",D91*#REF!*(E91*F91+G91), IF(#REF!="Acometida concéntrica XLPE - 600 V",D91*#REF!*(E91*F91+G91), IF(#REF!="Cable autosoportado neutro ACSR - XLPE",D91*#REF!*(E91*F91+G91), IF(#REF!="Reserva BT 4 - AEO",D91*#REF!*(E91*F91+G91), IF(#REF!="Reserva BT 5 - AEO",D91*#REF!*(E91*F91+G91),”Error”))))))))))))))))</f>
        <v>#REF!</v>
      </c>
      <c r="I91" s="6" t="e">
        <f>IF(#REF!="Subterránea",IF(#REF!="XLPE Cu - 15 kV",D91*#REF!*(E91*F91+G91),IF(#REF!="XLPE Cu - 38 kV",D91*#REF!*(E91*F91+G91),IF(#REF!="XLPE Cu - 46 kV",D91*#REF!*(E91*F91+G91),IF(#REF!="XLPE AL - 15 kV",D91*#REF!*(E91*F91+G91), IF(#REF!="XLPE AL - 38 kV",D91*#REF!*(E91*F91+G91), IF(#REF!="XLPE AL - 46 kV",D91*#REF!*(E91*F91+G91), IF(#REF!="Reserva MT 1 - SUB",D91*#REF!*(E91*F91+G91), IF(#REF!="Reserva MT 2 - SUB",D91*#REF!*(E91*F91+G91),IF(#REF!="THW AL 600 V",D91*#REF!*(E91*F91+G91), IF(#REF!="THWN AL 600 V",D91*#REF!*(E91*F91+G91),IF(#REF!="THWN-2 AL 600 V",D91*#REF!*(E91*F91+G91),IF(#REF!="THWN-2 Cu 600 V",D91*#REF!*(E91*F91+G91), IF(#REF!="Reserva BT 2 - SUB",D91*#REF!*(E91*F91+G91), IF(#REF!="Reserva BT 3 - SUB",D91*#REF!*(E91*F91+G91), IF(#REF!="Reserva BT 4 - SUB",D91*#REF!*(E91*F91+G91), IF(#REF!="Reserva BT 5 - SUB",D91*#REF!*(E91*F91+G91),”Error”)))))))))))))))))</f>
        <v>#REF!</v>
      </c>
      <c r="J91" s="25" t="e">
        <f>IF(#REF!="Aérea",'Costos iniciales'!H91,IF(#REF!="Subterránea",'Costos iniciales'!I91,"Error"))</f>
        <v>#REF!</v>
      </c>
    </row>
    <row r="92" spans="2:10" x14ac:dyDescent="0.25">
      <c r="B92" s="2">
        <v>4</v>
      </c>
      <c r="C92" s="7"/>
      <c r="D92" s="16" t="e">
        <f>IF(B92=1,#REF!,IF(B92=2,#REF!,IF(B92=3,#REF!,IF(B92=4,#REF!,IF(B92=5,#REF!,IF(B92=6,#REF!,IF(B92=7,#REF!,IF(B92=8,#REF!, IF(B92=9,#REF!,IF(B92=10,#REF!,IF(B92=11,#REF!,”Error”)))))))))))</f>
        <v>#REF!</v>
      </c>
      <c r="E92" s="16" t="e">
        <f>IF(#REF!="Trifásico",3,IF(#REF!="Bifásico",2,IF(#REF!="Monofásico",1)))</f>
        <v>#REF!</v>
      </c>
      <c r="F92" s="16" t="e">
        <f>#REF!</f>
        <v>#REF!</v>
      </c>
      <c r="G92" s="16" t="e">
        <f>IF(#REF!="Si",1,IF(#REF!="No",0))</f>
        <v>#REF!</v>
      </c>
      <c r="H92" s="28" t="e">
        <f>IF(#REF!="Aérea",IF(#REF!="ACSR",D92*#REF!*(E92*F92+G92),IF(#REF!="AAAC",D92*#REF!*(E92*F92+G92),IF(#REF!="AAC semiaislado XLPE 15kV",D92*#REF!*(E92*F92+G92),IF(#REF!="ACSR semiaislado XLPE 15kV",D92*#REF!*(E92*F92+G92), IF(#REF!="AAAC semiaislado XLPE 35kV",D92*#REF!*(E92*F92+G92), IF(#REF!="ACSR semiaislado XLPE 35kV",D92*#REF!*(E92*F92+G92), IF(#REF!="AAAC semiaislado XLPE 35kV",D92*#REF!*(E92*F92+G92), IF(#REF!="AAAC semiaislado XLPE 44kV",D92*#REF!*(E92*F92+G92),IF(#REF!="Trenzada AL",D92*#REF!*(E92*F92+G92), IF(#REF!="Trenzada Cu",D92*#REF!*(E92*F92+G92),IF(#REF!="Cable autosoportado neutro AAAC - XLPE",D92*#REF!*(E92*F92+G92), IF(#REF!="Acometida concéntrica XLPE - 600 V",D92*#REF!*(E92*F92+G92), IF(#REF!="Cable autosoportado neutro ACSR - XLPE",D92*#REF!*(E92*F92+G92), IF(#REF!="Reserva BT 4 - AEO",D92*#REF!*(E92*F92+G92), IF(#REF!="Reserva BT 5 - AEO",D92*#REF!*(E92*F92+G92),”Error”))))))))))))))))</f>
        <v>#REF!</v>
      </c>
      <c r="I92" s="6" t="e">
        <f>IF(#REF!="Subterránea",IF(#REF!="XLPE Cu - 15 kV",D92*#REF!*(E92*F92+G92),IF(#REF!="XLPE Cu - 38 kV",D92*#REF!*(E92*F92+G92),IF(#REF!="XLPE Cu - 46 kV",D92*#REF!*(E92*F92+G92),IF(#REF!="XLPE AL - 15 kV",D92*#REF!*(E92*F92+G92), IF(#REF!="XLPE AL - 38 kV",D92*#REF!*(E92*F92+G92), IF(#REF!="XLPE AL - 46 kV",D92*#REF!*(E92*F92+G92), IF(#REF!="Reserva MT 1 - SUB",D92*#REF!*(E92*F92+G92), IF(#REF!="Reserva MT 2 - SUB",D92*#REF!*(E92*F92+G92),IF(#REF!="THW AL 600 V",D92*#REF!*(E92*F92+G92), IF(#REF!="THWN AL 600 V",D92*#REF!*(E92*F92+G92),IF(#REF!="THWN-2 AL 600 V",D92*#REF!*(E92*F92+G92),IF(#REF!="THWN-2 Cu 600 V",D92*#REF!*(E92*F92+G92), IF(#REF!="Reserva BT 2 - SUB",D92*#REF!*(E92*F92+G92), IF(#REF!="Reserva BT 3 - SUB",D92*#REF!*(E92*F92+G92), IF(#REF!="Reserva BT 4 - SUB",D92*#REF!*(E92*F92+G92), IF(#REF!="Reserva BT 5 - SUB",D92*#REF!*(E92*F92+G92),”Error”)))))))))))))))))</f>
        <v>#REF!</v>
      </c>
      <c r="J92" s="25" t="e">
        <f>IF(#REF!="Aérea",'Costos iniciales'!H92,IF(#REF!="Subterránea",'Costos iniciales'!I92,"Error"))</f>
        <v>#REF!</v>
      </c>
    </row>
    <row r="93" spans="2:10" x14ac:dyDescent="0.25">
      <c r="B93" s="2">
        <v>4</v>
      </c>
      <c r="C93" s="8"/>
      <c r="D93" s="16" t="e">
        <f>IF(B93=1,#REF!,IF(B93=2,#REF!,IF(B93=3,#REF!,IF(B93=4,#REF!,IF(B93=5,#REF!,IF(B93=6,#REF!,IF(B93=7,#REF!,IF(B93=8,#REF!, IF(B93=9,#REF!,IF(B93=10,#REF!,IF(B93=11,#REF!,”Error”)))))))))))</f>
        <v>#REF!</v>
      </c>
      <c r="E93" s="16" t="e">
        <f>IF(#REF!="Trifásico",3,IF(#REF!="Bifásico",2,IF(#REF!="Monofásico",1)))</f>
        <v>#REF!</v>
      </c>
      <c r="F93" s="16" t="e">
        <f>#REF!</f>
        <v>#REF!</v>
      </c>
      <c r="G93" s="16" t="e">
        <f>IF(#REF!="Si",1,IF(#REF!="No",0))</f>
        <v>#REF!</v>
      </c>
      <c r="H93" s="28" t="e">
        <f>IF(#REF!="Aérea",IF(#REF!="ACSR",D93*#REF!*(E93*F93+G93),IF(#REF!="AAAC",D93*#REF!*(E93*F93+G93),IF(#REF!="AAC semiaislado XLPE 15kV",D93*#REF!*(E93*F93+G93),IF(#REF!="ACSR semiaislado XLPE 15kV",D93*#REF!*(E93*F93+G93), IF(#REF!="AAAC semiaislado XLPE 35kV",D93*#REF!*(E93*F93+G93), IF(#REF!="ACSR semiaislado XLPE 35kV",D93*#REF!*(E93*F93+G93), IF(#REF!="AAAC semiaislado XLPE 35kV",D93*#REF!*(E93*F93+G93), IF(#REF!="AAAC semiaislado XLPE 44kV",D93*#REF!*(E93*F93+G93),IF(#REF!="Trenzada AL",D93*#REF!*(E93*F93+G93), IF(#REF!="Trenzada Cu",D93*#REF!*(E93*F93+G93),IF(#REF!="Cable autosoportado neutro AAAC - XLPE",D93*#REF!*(E93*F93+G93), IF(#REF!="Acometida concéntrica XLPE - 600 V",D93*#REF!*(E93*F93+G93), IF(#REF!="Cable autosoportado neutro ACSR - XLPE",D93*#REF!*(E93*F93+G93), IF(#REF!="Reserva BT 4 - AEO",D93*#REF!*(E93*F93+G93), IF(#REF!="Reserva BT 5 - AEO",D93*#REF!*(E93*F93+G93),”Error”))))))))))))))))</f>
        <v>#REF!</v>
      </c>
      <c r="I93" s="6" t="e">
        <f>IF(#REF!="Subterránea",IF(#REF!="XLPE Cu - 15 kV",D93*#REF!*(E93*F93+G93),IF(#REF!="XLPE Cu - 38 kV",D93*#REF!*(E93*F93+G93),IF(#REF!="XLPE Cu - 46 kV",D93*#REF!*(E93*F93+G93),IF(#REF!="XLPE AL - 15 kV",D93*#REF!*(E93*F93+G93), IF(#REF!="XLPE AL - 38 kV",D93*#REF!*(E93*F93+G93), IF(#REF!="XLPE AL - 46 kV",D93*#REF!*(E93*F93+G93), IF(#REF!="Reserva MT 1 - SUB",D93*#REF!*(E93*F93+G93), IF(#REF!="Reserva MT 2 - SUB",D93*#REF!*(E93*F93+G93),IF(#REF!="THW AL 600 V",D93*#REF!*(E93*F93+G93), IF(#REF!="THWN AL 600 V",D93*#REF!*(E93*F93+G93),IF(#REF!="THWN-2 AL 600 V",D93*#REF!*(E93*F93+G93),IF(#REF!="THWN-2 Cu 600 V",D93*#REF!*(E93*F93+G93), IF(#REF!="Reserva BT 2 - SUB",D93*#REF!*(E93*F93+G93), IF(#REF!="Reserva BT 3 - SUB",D93*#REF!*(E93*F93+G93), IF(#REF!="Reserva BT 4 - SUB",D93*#REF!*(E93*F93+G93), IF(#REF!="Reserva BT 5 - SUB",D93*#REF!*(E93*F93+G93),”Error”)))))))))))))))))</f>
        <v>#REF!</v>
      </c>
      <c r="J93" s="25" t="e">
        <f>IF(#REF!="Aérea",'Costos iniciales'!H93,IF(#REF!="Subterránea",'Costos iniciales'!I93,"Error"))</f>
        <v>#REF!</v>
      </c>
    </row>
    <row r="94" spans="2:10" x14ac:dyDescent="0.25">
      <c r="B94" s="2">
        <v>4</v>
      </c>
      <c r="C94" s="7"/>
      <c r="D94" s="16" t="e">
        <f>IF(B94=1,#REF!,IF(B94=2,#REF!,IF(B94=3,#REF!,IF(B94=4,#REF!,IF(B94=5,#REF!,IF(B94=6,#REF!,IF(B94=7,#REF!,IF(B94=8,#REF!, IF(B94=9,#REF!,IF(B94=10,#REF!,IF(B94=11,#REF!,”Error”)))))))))))</f>
        <v>#REF!</v>
      </c>
      <c r="E94" s="16" t="e">
        <f>IF(#REF!="Trifásico",3,IF(#REF!="Bifásico",2,IF(#REF!="Monofásico",1)))</f>
        <v>#REF!</v>
      </c>
      <c r="F94" s="16" t="e">
        <f>#REF!</f>
        <v>#REF!</v>
      </c>
      <c r="G94" s="16" t="e">
        <f>IF(#REF!="Si",1,IF(#REF!="No",0))</f>
        <v>#REF!</v>
      </c>
      <c r="H94" s="28" t="e">
        <f>IF(#REF!="Aérea",IF(#REF!="ACSR",D94*#REF!*(E94*F94+G94),IF(#REF!="AAAC",D94*#REF!*(E94*F94+G94),IF(#REF!="AAC semiaislado XLPE 15kV",D94*#REF!*(E94*F94+G94),IF(#REF!="ACSR semiaislado XLPE 15kV",D94*#REF!*(E94*F94+G94), IF(#REF!="AAAC semiaislado XLPE 35kV",D94*#REF!*(E94*F94+G94), IF(#REF!="ACSR semiaislado XLPE 35kV",D94*#REF!*(E94*F94+G94), IF(#REF!="AAAC semiaislado XLPE 35kV",D94*#REF!*(E94*F94+G94), IF(#REF!="AAAC semiaislado XLPE 44kV",D94*#REF!*(E94*F94+G94),IF(#REF!="Trenzada AL",D94*#REF!*(E94*F94+G94), IF(#REF!="Trenzada Cu",D94*#REF!*(E94*F94+G94),IF(#REF!="Cable autosoportado neutro AAAC - XLPE",D94*#REF!*(E94*F94+G94), IF(#REF!="Acometida concéntrica XLPE - 600 V",D94*#REF!*(E94*F94+G94), IF(#REF!="Cable autosoportado neutro ACSR - XLPE",D94*#REF!*(E94*F94+G94), IF(#REF!="Reserva BT 4 - AEO",D94*#REF!*(E94*F94+G94), IF(#REF!="Reserva BT 5 - AEO",D94*#REF!*(E94*F94+G94),”Error”))))))))))))))))</f>
        <v>#REF!</v>
      </c>
      <c r="I94" s="6" t="e">
        <f>IF(#REF!="Subterránea",IF(#REF!="XLPE Cu - 15 kV",D94*#REF!*(E94*F94+G94),IF(#REF!="XLPE Cu - 38 kV",D94*#REF!*(E94*F94+G94),IF(#REF!="XLPE Cu - 46 kV",D94*#REF!*(E94*F94+G94),IF(#REF!="XLPE AL - 15 kV",D94*#REF!*(E94*F94+G94), IF(#REF!="XLPE AL - 38 kV",D94*#REF!*(E94*F94+G94), IF(#REF!="XLPE AL - 46 kV",D94*#REF!*(E94*F94+G94), IF(#REF!="Reserva MT 1 - SUB",D94*#REF!*(E94*F94+G94), IF(#REF!="Reserva MT 2 - SUB",D94*#REF!*(E94*F94+G94),IF(#REF!="THW AL 600 V",D94*#REF!*(E94*F94+G94), IF(#REF!="THWN AL 600 V",D94*#REF!*(E94*F94+G94),IF(#REF!="THWN-2 AL 600 V",D94*#REF!*(E94*F94+G94),IF(#REF!="THWN-2 Cu 600 V",D94*#REF!*(E94*F94+G94), IF(#REF!="Reserva BT 2 - SUB",D94*#REF!*(E94*F94+G94), IF(#REF!="Reserva BT 3 - SUB",D94*#REF!*(E94*F94+G94), IF(#REF!="Reserva BT 4 - SUB",D94*#REF!*(E94*F94+G94), IF(#REF!="Reserva BT 5 - SUB",D94*#REF!*(E94*F94+G94),”Error”)))))))))))))))))</f>
        <v>#REF!</v>
      </c>
      <c r="J94" s="25" t="e">
        <f>IF(#REF!="Aérea",'Costos iniciales'!H94,IF(#REF!="Subterránea",'Costos iniciales'!I94,"Error"))</f>
        <v>#REF!</v>
      </c>
    </row>
    <row r="95" spans="2:10" x14ac:dyDescent="0.25">
      <c r="B95" s="2">
        <v>5</v>
      </c>
      <c r="C95" s="2">
        <v>1000</v>
      </c>
      <c r="D95" s="16" t="e">
        <f>IF(B95=1,#REF!,IF(B95=2,#REF!,IF(B95=3,#REF!,IF(B95=4,#REF!,IF(B95=5,#REF!,IF(B95=6,#REF!,IF(B95=7,#REF!,IF(B95=8,#REF!, IF(B95=9,#REF!,IF(B95=10,#REF!,IF(B95=11,#REF!,”Error”)))))))))))</f>
        <v>#REF!</v>
      </c>
      <c r="E95" s="16" t="e">
        <f>IF(#REF!="Trifásico",3,IF(#REF!="Bifásico",2,IF(#REF!="Monofásico",1)))</f>
        <v>#REF!</v>
      </c>
      <c r="F95" s="16" t="e">
        <f>#REF!</f>
        <v>#REF!</v>
      </c>
      <c r="G95" s="16" t="e">
        <f>IF(#REF!="Si",1,IF(#REF!="No",0))</f>
        <v>#REF!</v>
      </c>
      <c r="H95" s="28" t="e">
        <f>IF(#REF!="Aérea",IF(#REF!="ACSR",D95*#REF!*(E95*F95+G95),IF(#REF!="AAAC",D95*#REF!*(E95*F95+G95),IF(#REF!="AAC semiaislado XLPE 15kV",D95*#REF!*(E95*F95+G95),IF(#REF!="ACSR semiaislado XLPE 15kV",D95*#REF!*(E95*F95+G95), IF(#REF!="AAAC semiaislado XLPE 35kV",D95*#REF!*(E95*F95+G95), IF(#REF!="ACSR semiaislado XLPE 35kV",D95*#REF!*(E95*F95+G95), IF(#REF!="AAAC semiaislado XLPE 35kV",D95*#REF!*(E95*F95+G95), IF(#REF!="AAAC semiaislado XLPE 44kV",D95*#REF!*(E95*F95+G95),IF(#REF!="Trenzada AL",D95*#REF!*(E95*F95+G95), IF(#REF!="Trenzada Cu",D95*#REF!*(E95*F95+G95),IF(#REF!="Cable autosoportado neutro AAAC - XLPE",D95*#REF!*(E95*F95+G95), IF(#REF!="Acometida concéntrica XLPE - 600 V",D95*#REF!*(E95*F95+G95), IF(#REF!="Cable autosoportado neutro ACSR - XLPE",D95*#REF!*(E95*F95+G95), IF(#REF!="Reserva BT 4 - AEO",D95*#REF!*(E95*F95+G95), IF(#REF!="Reserva BT 5 - AEO",D95*#REF!*(E95*F95+G95),”Error”))))))))))))))))</f>
        <v>#REF!</v>
      </c>
      <c r="I95" s="6" t="e">
        <f>IF(#REF!="Subterránea",IF(#REF!="XLPE Cu - 15 kV",D95*#REF!*(E95*F95+G95),IF(#REF!="XLPE Cu - 38 kV",D95*#REF!*(E95*F95+G95),IF(#REF!="XLPE Cu - 46 kV",D95*#REF!*(E95*F95+G95),IF(#REF!="XLPE AL - 15 kV",D95*#REF!*(E95*F95+G95), IF(#REF!="XLPE AL - 38 kV",D95*#REF!*(E95*F95+G95), IF(#REF!="XLPE AL - 46 kV",D95*#REF!*(E95*F95+G95), IF(#REF!="Reserva MT 1 - SUB",D95*#REF!*(E95*F95+G95), IF(#REF!="Reserva MT 2 - SUB",D95*#REF!*(E95*F95+G95),IF(#REF!="THW AL 600 V",D95*#REF!*(E95*F95+G95), IF(#REF!="THWN AL 600 V",D95*#REF!*(E95*F95+G95),IF(#REF!="THWN-2 AL 600 V",D95*#REF!*(E95*F95+G95),IF(#REF!="THWN-2 Cu 600 V",D95*#REF!*(E95*F95+G95), IF(#REF!="Reserva BT 2 - SUB",D95*#REF!*(E95*F95+G95), IF(#REF!="Reserva BT 3 - SUB",D95*#REF!*(E95*F95+G95), IF(#REF!="Reserva BT 4 - SUB",D95*#REF!*(E95*F95+G95), IF(#REF!="Reserva BT 5 - SUB",D95*#REF!*(E95*F95+G95),”Error”)))))))))))))))))</f>
        <v>#REF!</v>
      </c>
      <c r="J95" s="17" t="e">
        <f>IF(#REF!="Aérea",'Costos iniciales'!H95,IF(#REF!="Subterránea",'Costos iniciales'!I95,"Error"))</f>
        <v>#REF!</v>
      </c>
    </row>
    <row r="96" spans="2:10" x14ac:dyDescent="0.25">
      <c r="B96" s="2">
        <v>5</v>
      </c>
      <c r="C96" s="24">
        <v>795</v>
      </c>
      <c r="D96" s="16" t="e">
        <f>IF(B96=1,#REF!,IF(B96=2,#REF!,IF(B96=3,#REF!,IF(B96=4,#REF!,IF(B96=5,#REF!,IF(B96=6,#REF!,IF(B96=7,#REF!,IF(B96=8,#REF!, IF(B96=9,#REF!,IF(B96=10,#REF!,IF(B96=11,#REF!,”Error”)))))))))))</f>
        <v>#REF!</v>
      </c>
      <c r="E96" s="16" t="e">
        <f>IF(#REF!="Trifásico",3,IF(#REF!="Bifásico",2,IF(#REF!="Monofásico",1)))</f>
        <v>#REF!</v>
      </c>
      <c r="F96" s="16" t="e">
        <f>#REF!</f>
        <v>#REF!</v>
      </c>
      <c r="G96" s="16" t="e">
        <f>IF(#REF!="Si",1,IF(#REF!="No",0))</f>
        <v>#REF!</v>
      </c>
      <c r="H96" s="28" t="e">
        <f>IF(#REF!="Aérea",IF(#REF!="ACSR",D96*#REF!*(E96*F96+G96),IF(#REF!="AAAC",D96*#REF!*(E96*F96+G96),IF(#REF!="AAC semiaislado XLPE 15kV",D96*#REF!*(E96*F96+G96),IF(#REF!="ACSR semiaislado XLPE 15kV",D96*#REF!*(E96*F96+G96), IF(#REF!="AAAC semiaislado XLPE 35kV",D96*#REF!*(E96*F96+G96), IF(#REF!="ACSR semiaislado XLPE 35kV",D96*#REF!*(E96*F96+G96), IF(#REF!="AAAC semiaislado XLPE 35kV",D96*#REF!*(E96*F96+G96), IF(#REF!="AAAC semiaislado XLPE 44kV",D96*#REF!*(E96*F96+G96),IF(#REF!="Trenzada AL",D96*#REF!*(E96*F96+G96), IF(#REF!="Trenzada Cu",D96*#REF!*(E96*F96+G96),IF(#REF!="Cable autosoportado neutro AAAC - XLPE",D96*#REF!*(E96*F96+G96), IF(#REF!="Acometida concéntrica XLPE - 600 V",D96*#REF!*(E96*F96+G96), IF(#REF!="Cable autosoportado neutro ACSR - XLPE",D96*#REF!*(E96*F96+G96), IF(#REF!="Reserva BT 4 - AEO",D96*#REF!*(E96*F96+G96), IF(#REF!="Reserva BT 5 - AEO",D96*#REF!*(E96*F96+G96),”Error”))))))))))))))))</f>
        <v>#REF!</v>
      </c>
      <c r="I96" s="6" t="e">
        <f>IF(#REF!="Subterránea",IF(#REF!="XLPE Cu - 15 kV",D96*#REF!*(E96*F96+G96),IF(#REF!="XLPE Cu - 38 kV",D96*#REF!*(E96*F96+G96),IF(#REF!="XLPE Cu - 46 kV",D96*#REF!*(E96*F96+G96),IF(#REF!="XLPE AL - 15 kV",D96*#REF!*(E96*F96+G96), IF(#REF!="XLPE AL - 38 kV",D96*#REF!*(E96*F96+G96), IF(#REF!="XLPE AL - 46 kV",D96*#REF!*(E96*F96+G96), IF(#REF!="Reserva MT 1 - SUB",D96*#REF!*(E96*F96+G96), IF(#REF!="Reserva MT 2 - SUB",D96*#REF!*(E96*F96+G96),IF(#REF!="THW AL 600 V",D96*#REF!*(E96*F96+G96), IF(#REF!="THWN AL 600 V",D96*#REF!*(E96*F96+G96),IF(#REF!="THWN-2 AL 600 V",D96*#REF!*(E96*F96+G96),IF(#REF!="THWN-2 Cu 600 V",D96*#REF!*(E96*F96+G96), IF(#REF!="Reserva BT 2 - SUB",D96*#REF!*(E96*F96+G96), IF(#REF!="Reserva BT 3 - SUB",D96*#REF!*(E96*F96+G96), IF(#REF!="Reserva BT 4 - SUB",D96*#REF!*(E96*F96+G96), IF(#REF!="Reserva BT 5 - SUB",D96*#REF!*(E96*F96+G96),”Error”)))))))))))))))))</f>
        <v>#REF!</v>
      </c>
      <c r="J96" s="25" t="e">
        <f>IF(#REF!="Aérea",'Costos iniciales'!H96,IF(#REF!="Subterránea",'Costos iniciales'!I96,"Error"))</f>
        <v>#REF!</v>
      </c>
    </row>
    <row r="97" spans="2:10" x14ac:dyDescent="0.25">
      <c r="B97" s="2">
        <v>5</v>
      </c>
      <c r="C97" s="22">
        <v>500</v>
      </c>
      <c r="D97" s="16" t="e">
        <f>IF(B97=1,#REF!,IF(B97=2,#REF!,IF(B97=3,#REF!,IF(B97=4,#REF!,IF(B97=5,#REF!,IF(B97=6,#REF!,IF(B97=7,#REF!,IF(B97=8,#REF!, IF(B97=9,#REF!,IF(B97=10,#REF!,IF(B97=11,#REF!,”Error”)))))))))))</f>
        <v>#REF!</v>
      </c>
      <c r="E97" s="16" t="e">
        <f>IF(#REF!="Trifásico",3,IF(#REF!="Bifásico",2,IF(#REF!="Monofásico",1)))</f>
        <v>#REF!</v>
      </c>
      <c r="F97" s="16" t="e">
        <f>#REF!</f>
        <v>#REF!</v>
      </c>
      <c r="G97" s="16" t="e">
        <f>IF(#REF!="Si",1,IF(#REF!="No",0))</f>
        <v>#REF!</v>
      </c>
      <c r="H97" s="28" t="e">
        <f>IF(#REF!="Aérea",IF(#REF!="ACSR",D97*#REF!*(E97*F97+G97),IF(#REF!="AAAC",D97*#REF!*(E97*F97+G97),IF(#REF!="AAC semiaislado XLPE 15kV",D97*#REF!*(E97*F97+G97),IF(#REF!="ACSR semiaislado XLPE 15kV",D97*#REF!*(E97*F97+G97), IF(#REF!="AAAC semiaislado XLPE 35kV",D97*#REF!*(E97*F97+G97), IF(#REF!="ACSR semiaislado XLPE 35kV",D97*#REF!*(E97*F97+G97), IF(#REF!="AAAC semiaislado XLPE 35kV",D97*#REF!*(E97*F97+G97), IF(#REF!="AAAC semiaislado XLPE 44kV",D97*#REF!*(E97*F97+G97),IF(#REF!="Trenzada AL",D97*#REF!*(E97*F97+G97), IF(#REF!="Trenzada Cu",D97*#REF!*(E97*F97+G97),IF(#REF!="Cable autosoportado neutro AAAC - XLPE",D97*#REF!*(E97*F97+G97), IF(#REF!="Acometida concéntrica XLPE - 600 V",D97*#REF!*(E97*F97+G97), IF(#REF!="Cable autosoportado neutro ACSR - XLPE",D97*#REF!*(E97*F97+G97), IF(#REF!="Reserva BT 4 - AEO",D97*#REF!*(E97*F97+G97), IF(#REF!="Reserva BT 5 - AEO",D97*#REF!*(E97*F97+G97),”Error”))))))))))))))))</f>
        <v>#REF!</v>
      </c>
      <c r="I97" s="6" t="e">
        <f>IF(#REF!="Subterránea",IF(#REF!="XLPE Cu - 15 kV",D97*#REF!*(E97*F97+G97),IF(#REF!="XLPE Cu - 38 kV",D97*#REF!*(E97*F97+G97),IF(#REF!="XLPE Cu - 46 kV",D97*#REF!*(E97*F97+G97),IF(#REF!="XLPE AL - 15 kV",D97*#REF!*(E97*F97+G97), IF(#REF!="XLPE AL - 38 kV",D97*#REF!*(E97*F97+G97), IF(#REF!="XLPE AL - 46 kV",D97*#REF!*(E97*F97+G97), IF(#REF!="Reserva MT 1 - SUB",D97*#REF!*(E97*F97+G97), IF(#REF!="Reserva MT 2 - SUB",D97*#REF!*(E97*F97+G97),IF(#REF!="THW AL 600 V",D97*#REF!*(E97*F97+G97), IF(#REF!="THWN AL 600 V",D97*#REF!*(E97*F97+G97),IF(#REF!="THWN-2 AL 600 V",D97*#REF!*(E97*F97+G97),IF(#REF!="THWN-2 Cu 600 V",D97*#REF!*(E97*F97+G97), IF(#REF!="Reserva BT 2 - SUB",D97*#REF!*(E97*F97+G97), IF(#REF!="Reserva BT 3 - SUB",D97*#REF!*(E97*F97+G97), IF(#REF!="Reserva BT 4 - SUB",D97*#REF!*(E97*F97+G97), IF(#REF!="Reserva BT 5 - SUB",D97*#REF!*(E97*F97+G97),”Error”)))))))))))))))))</f>
        <v>#REF!</v>
      </c>
      <c r="J97" s="25" t="e">
        <f>IF(#REF!="Aérea",'Costos iniciales'!H97,IF(#REF!="Subterránea",'Costos iniciales'!I97,"Error"))</f>
        <v>#REF!</v>
      </c>
    </row>
    <row r="98" spans="2:10" x14ac:dyDescent="0.25">
      <c r="B98" s="2">
        <v>5</v>
      </c>
      <c r="C98" s="20">
        <v>477</v>
      </c>
      <c r="D98" s="16" t="e">
        <f>IF(B98=1,#REF!,IF(B98=2,#REF!,IF(B98=3,#REF!,IF(B98=4,#REF!,IF(B98=5,#REF!,IF(B98=6,#REF!,IF(B98=7,#REF!,IF(B98=8,#REF!, IF(B98=9,#REF!,IF(B98=10,#REF!,IF(B98=11,#REF!,”Error”)))))))))))</f>
        <v>#REF!</v>
      </c>
      <c r="E98" s="16" t="e">
        <f>IF(#REF!="Trifásico",3,IF(#REF!="Bifásico",2,IF(#REF!="Monofásico",1)))</f>
        <v>#REF!</v>
      </c>
      <c r="F98" s="16" t="e">
        <f>#REF!</f>
        <v>#REF!</v>
      </c>
      <c r="G98" s="16" t="e">
        <f>IF(#REF!="Si",1,IF(#REF!="No",0))</f>
        <v>#REF!</v>
      </c>
      <c r="H98" s="28" t="e">
        <f>IF(#REF!="Aérea",IF(#REF!="ACSR",D98*#REF!*(E98*F98+G98),IF(#REF!="AAAC",D98*#REF!*(E98*F98+G98),IF(#REF!="AAC semiaislado XLPE 15kV",D98*#REF!*(E98*F98+G98),IF(#REF!="ACSR semiaislado XLPE 15kV",D98*#REF!*(E98*F98+G98), IF(#REF!="AAAC semiaislado XLPE 35kV",D98*#REF!*(E98*F98+G98), IF(#REF!="ACSR semiaislado XLPE 35kV",D98*#REF!*(E98*F98+G98), IF(#REF!="AAAC semiaislado XLPE 35kV",D98*#REF!*(E98*F98+G98), IF(#REF!="AAAC semiaislado XLPE 44kV",D98*#REF!*(E98*F98+G98),IF(#REF!="Trenzada AL",D98*#REF!*(E98*F98+G98), IF(#REF!="Trenzada Cu",D98*#REF!*(E98*F98+G98),IF(#REF!="Cable autosoportado neutro AAAC - XLPE",D98*#REF!*(E98*F98+G98), IF(#REF!="Acometida concéntrica XLPE - 600 V",D98*#REF!*(E98*F98+G98), IF(#REF!="Cable autosoportado neutro ACSR - XLPE",D98*#REF!*(E98*F98+G98), IF(#REF!="Reserva BT 4 - AEO",D98*#REF!*(E98*F98+G98), IF(#REF!="Reserva BT 5 - AEO",D98*#REF!*(E98*F98+G98),”Error”))))))))))))))))</f>
        <v>#REF!</v>
      </c>
      <c r="I98" s="6" t="e">
        <f>IF(#REF!="Subterránea",IF(#REF!="XLPE Cu - 15 kV",D98*#REF!*(E98*F98+G98),IF(#REF!="XLPE Cu - 38 kV",D98*#REF!*(E98*F98+G98),IF(#REF!="XLPE Cu - 46 kV",D98*#REF!*(E98*F98+G98),IF(#REF!="XLPE AL - 15 kV",D98*#REF!*(E98*F98+G98), IF(#REF!="XLPE AL - 38 kV",D98*#REF!*(E98*F98+G98), IF(#REF!="XLPE AL - 46 kV",D98*#REF!*(E98*F98+G98), IF(#REF!="Reserva MT 1 - SUB",D98*#REF!*(E98*F98+G98), IF(#REF!="Reserva MT 2 - SUB",D98*#REF!*(E98*F98+G98),IF(#REF!="THW AL 600 V",D98*#REF!*(E98*F98+G98), IF(#REF!="THWN AL 600 V",D98*#REF!*(E98*F98+G98),IF(#REF!="THWN-2 AL 600 V",D98*#REF!*(E98*F98+G98),IF(#REF!="THWN-2 Cu 600 V",D98*#REF!*(E98*F98+G98), IF(#REF!="Reserva BT 2 - SUB",D98*#REF!*(E98*F98+G98), IF(#REF!="Reserva BT 3 - SUB",D98*#REF!*(E98*F98+G98), IF(#REF!="Reserva BT 4 - SUB",D98*#REF!*(E98*F98+G98), IF(#REF!="Reserva BT 5 - SUB",D98*#REF!*(E98*F98+G98),”Error”)))))))))))))))))</f>
        <v>#REF!</v>
      </c>
      <c r="J98" s="25" t="e">
        <f>IF(#REF!="Aérea",'Costos iniciales'!H98,IF(#REF!="Subterránea",'Costos iniciales'!I98,"Error"))</f>
        <v>#REF!</v>
      </c>
    </row>
    <row r="99" spans="2:10" x14ac:dyDescent="0.25">
      <c r="B99" s="2">
        <v>5</v>
      </c>
      <c r="C99" s="20">
        <v>350</v>
      </c>
      <c r="D99" s="16" t="e">
        <f>IF(B99=1,#REF!,IF(B99=2,#REF!,IF(B99=3,#REF!,IF(B99=4,#REF!,IF(B99=5,#REF!,IF(B99=6,#REF!,IF(B99=7,#REF!,IF(B99=8,#REF!, IF(B99=9,#REF!,IF(B99=10,#REF!,IF(B99=11,#REF!,”Error”)))))))))))</f>
        <v>#REF!</v>
      </c>
      <c r="E99" s="16" t="e">
        <f>IF(#REF!="Trifásico",3,IF(#REF!="Bifásico",2,IF(#REF!="Monofásico",1)))</f>
        <v>#REF!</v>
      </c>
      <c r="F99" s="16" t="e">
        <f>#REF!</f>
        <v>#REF!</v>
      </c>
      <c r="G99" s="16" t="e">
        <f>IF(#REF!="Si",1,IF(#REF!="No",0))</f>
        <v>#REF!</v>
      </c>
      <c r="H99" s="28" t="e">
        <f>IF(#REF!="Aérea",IF(#REF!="ACSR",D99*#REF!*(E99*F99+G99),IF(#REF!="AAAC",D99*#REF!*(E99*F99+G99),IF(#REF!="AAC semiaislado XLPE 15kV",D99*#REF!*(E99*F99+G99),IF(#REF!="ACSR semiaislado XLPE 15kV",D99*#REF!*(E99*F99+G99), IF(#REF!="AAAC semiaislado XLPE 35kV",D99*#REF!*(E99*F99+G99), IF(#REF!="ACSR semiaislado XLPE 35kV",D99*#REF!*(E99*F99+G99), IF(#REF!="AAAC semiaislado XLPE 35kV",D99*#REF!*(E99*F99+G99), IF(#REF!="AAAC semiaislado XLPE 44kV",D99*#REF!*(E99*F99+G99),IF(#REF!="Trenzada AL",D99*#REF!*(E99*F99+G99), IF(#REF!="Trenzada Cu",D99*#REF!*(E99*F99+G99),IF(#REF!="Cable autosoportado neutro AAAC - XLPE",D99*#REF!*(E99*F99+G99), IF(#REF!="Acometida concéntrica XLPE - 600 V",D99*#REF!*(E99*F99+G99), IF(#REF!="Cable autosoportado neutro ACSR - XLPE",D99*#REF!*(E99*F99+G99), IF(#REF!="Reserva BT 4 - AEO",D99*#REF!*(E99*F99+G99), IF(#REF!="Reserva BT 5 - AEO",D99*#REF!*(E99*F99+G99),”Error”))))))))))))))))</f>
        <v>#REF!</v>
      </c>
      <c r="I99" s="6" t="e">
        <f>IF(#REF!="Subterránea",IF(#REF!="XLPE Cu - 15 kV",D99*#REF!*(E99*F99+G99),IF(#REF!="XLPE Cu - 38 kV",D99*#REF!*(E99*F99+G99),IF(#REF!="XLPE Cu - 46 kV",D99*#REF!*(E99*F99+G99),IF(#REF!="XLPE AL - 15 kV",D99*#REF!*(E99*F99+G99), IF(#REF!="XLPE AL - 38 kV",D99*#REF!*(E99*F99+G99), IF(#REF!="XLPE AL - 46 kV",D99*#REF!*(E99*F99+G99), IF(#REF!="Reserva MT 1 - SUB",D99*#REF!*(E99*F99+G99), IF(#REF!="Reserva MT 2 - SUB",D99*#REF!*(E99*F99+G99),IF(#REF!="THW AL 600 V",D99*#REF!*(E99*F99+G99), IF(#REF!="THWN AL 600 V",D99*#REF!*(E99*F99+G99),IF(#REF!="THWN-2 AL 600 V",D99*#REF!*(E99*F99+G99),IF(#REF!="THWN-2 Cu 600 V",D99*#REF!*(E99*F99+G99), IF(#REF!="Reserva BT 2 - SUB",D99*#REF!*(E99*F99+G99), IF(#REF!="Reserva BT 3 - SUB",D99*#REF!*(E99*F99+G99), IF(#REF!="Reserva BT 4 - SUB",D99*#REF!*(E99*F99+G99), IF(#REF!="Reserva BT 5 - SUB",D99*#REF!*(E99*F99+G99),”Error”)))))))))))))))))</f>
        <v>#REF!</v>
      </c>
      <c r="J99" s="25" t="e">
        <f>IF(#REF!="Aérea",'Costos iniciales'!H99,IF(#REF!="Subterránea",'Costos iniciales'!I99,"Error"))</f>
        <v>#REF!</v>
      </c>
    </row>
    <row r="100" spans="2:10" x14ac:dyDescent="0.25">
      <c r="B100" s="2">
        <v>5</v>
      </c>
      <c r="C100" s="20">
        <v>336</v>
      </c>
      <c r="D100" s="16" t="e">
        <f>IF(B100=1,#REF!,IF(B100=2,#REF!,IF(B100=3,#REF!,IF(B100=4,#REF!,IF(B100=5,#REF!,IF(B100=6,#REF!,IF(B100=7,#REF!,IF(B100=8,#REF!, IF(B100=9,#REF!,IF(B100=10,#REF!,IF(B100=11,#REF!,”Error”)))))))))))</f>
        <v>#REF!</v>
      </c>
      <c r="E100" s="16" t="e">
        <f>IF(#REF!="Trifásico",3,IF(#REF!="Bifásico",2,IF(#REF!="Monofásico",1)))</f>
        <v>#REF!</v>
      </c>
      <c r="F100" s="16" t="e">
        <f>#REF!</f>
        <v>#REF!</v>
      </c>
      <c r="G100" s="16" t="e">
        <f>IF(#REF!="Si",1,IF(#REF!="No",0))</f>
        <v>#REF!</v>
      </c>
      <c r="H100" s="28" t="e">
        <f>IF(#REF!="Aérea",IF(#REF!="ACSR",D100*#REF!*(E100*F100+G100),IF(#REF!="AAAC",D100*#REF!*(E100*F100+G100),IF(#REF!="AAC semiaislado XLPE 15kV",D100*#REF!*(E100*F100+G100),IF(#REF!="ACSR semiaislado XLPE 15kV",D100*#REF!*(E100*F100+G100), IF(#REF!="AAAC semiaislado XLPE 35kV",D100*#REF!*(E100*F100+G100), IF(#REF!="ACSR semiaislado XLPE 35kV",D100*#REF!*(E100*F100+G100), IF(#REF!="AAAC semiaislado XLPE 35kV",D100*#REF!*(E100*F100+G100), IF(#REF!="AAAC semiaislado XLPE 44kV",D100*#REF!*(E100*F100+G100),IF(#REF!="Trenzada AL",D100*#REF!*(E100*F100+G100), IF(#REF!="Trenzada Cu",D100*#REF!*(E100*F100+G100),IF(#REF!="Cable autosoportado neutro AAAC - XLPE",D100*#REF!*(E100*F100+G100), IF(#REF!="Acometida concéntrica XLPE - 600 V",D100*#REF!*(E100*F100+G100), IF(#REF!="Cable autosoportado neutro ACSR - XLPE",D100*#REF!*(E100*F100+G100), IF(#REF!="Reserva BT 4 - AEO",D100*#REF!*(E100*F100+G100), IF(#REF!="Reserva BT 5 - AEO",D100*#REF!*(E100*F100+G100),”Error”))))))))))))))))</f>
        <v>#REF!</v>
      </c>
      <c r="I100" s="6" t="e">
        <f>IF(#REF!="Subterránea",IF(#REF!="XLPE Cu - 15 kV",D100*#REF!*(E100*F100+G100),IF(#REF!="XLPE Cu - 38 kV",D100*#REF!*(E100*F100+G100),IF(#REF!="XLPE Cu - 46 kV",D100*#REF!*(E100*F100+G100),IF(#REF!="XLPE AL - 15 kV",D100*#REF!*(E100*F100+G100), IF(#REF!="XLPE AL - 38 kV",D100*#REF!*(E100*F100+G100), IF(#REF!="XLPE AL - 46 kV",D100*#REF!*(E100*F100+G100), IF(#REF!="Reserva MT 1 - SUB",D100*#REF!*(E100*F100+G100), IF(#REF!="Reserva MT 2 - SUB",D100*#REF!*(E100*F100+G100),IF(#REF!="THW AL 600 V",D100*#REF!*(E100*F100+G100), IF(#REF!="THWN AL 600 V",D100*#REF!*(E100*F100+G100),IF(#REF!="THWN-2 AL 600 V",D100*#REF!*(E100*F100+G100),IF(#REF!="THWN-2 Cu 600 V",D100*#REF!*(E100*F100+G100), IF(#REF!="Reserva BT 2 - SUB",D100*#REF!*(E100*F100+G100), IF(#REF!="Reserva BT 3 - SUB",D100*#REF!*(E100*F100+G100), IF(#REF!="Reserva BT 4 - SUB",D100*#REF!*(E100*F100+G100), IF(#REF!="Reserva BT 5 - SUB",D100*#REF!*(E100*F100+G100),”Error”)))))))))))))))))</f>
        <v>#REF!</v>
      </c>
      <c r="J100" s="25" t="e">
        <f>IF(#REF!="Aérea",'Costos iniciales'!H100,IF(#REF!="Subterránea",'Costos iniciales'!I100,"Error"))</f>
        <v>#REF!</v>
      </c>
    </row>
    <row r="101" spans="2:10" x14ac:dyDescent="0.25">
      <c r="B101" s="2">
        <v>5</v>
      </c>
      <c r="C101" s="20">
        <v>266</v>
      </c>
      <c r="D101" s="16" t="e">
        <f>IF(B101=1,#REF!,IF(B101=2,#REF!,IF(B101=3,#REF!,IF(B101=4,#REF!,IF(B101=5,#REF!,IF(B101=6,#REF!,IF(B101=7,#REF!,IF(B101=8,#REF!, IF(B101=9,#REF!,IF(B101=10,#REF!,IF(B101=11,#REF!,”Error”)))))))))))</f>
        <v>#REF!</v>
      </c>
      <c r="E101" s="16" t="e">
        <f>IF(#REF!="Trifásico",3,IF(#REF!="Bifásico",2,IF(#REF!="Monofásico",1)))</f>
        <v>#REF!</v>
      </c>
      <c r="F101" s="16" t="e">
        <f>#REF!</f>
        <v>#REF!</v>
      </c>
      <c r="G101" s="16" t="e">
        <f>IF(#REF!="Si",1,IF(#REF!="No",0))</f>
        <v>#REF!</v>
      </c>
      <c r="H101" s="28" t="e">
        <f>IF(#REF!="Aérea",IF(#REF!="ACSR",D101*#REF!*(E101*F101+G101),IF(#REF!="AAAC",D101*#REF!*(E101*F101+G101),IF(#REF!="AAC semiaislado XLPE 15kV",D101*#REF!*(E101*F101+G101),IF(#REF!="ACSR semiaislado XLPE 15kV",D101*#REF!*(E101*F101+G101), IF(#REF!="AAAC semiaislado XLPE 35kV",D101*#REF!*(E101*F101+G101), IF(#REF!="ACSR semiaislado XLPE 35kV",D101*#REF!*(E101*F101+G101), IF(#REF!="AAAC semiaislado XLPE 35kV",D101*#REF!*(E101*F101+G101), IF(#REF!="AAAC semiaislado XLPE 44kV",D101*#REF!*(E101*F101+G101),IF(#REF!="Trenzada AL",D101*#REF!*(E101*F101+G101), IF(#REF!="Trenzada Cu",D101*#REF!*(E101*F101+G101),IF(#REF!="Cable autosoportado neutro AAAC - XLPE",D101*#REF!*(E101*F101+G101), IF(#REF!="Acometida concéntrica XLPE - 600 V",D101*#REF!*(E101*F101+G101), IF(#REF!="Cable autosoportado neutro ACSR - XLPE",D101*#REF!*(E101*F101+G101), IF(#REF!="Reserva BT 4 - AEO",D101*#REF!*(E101*F101+G101), IF(#REF!="Reserva BT 5 - AEO",D101*#REF!*(E101*F101+G101),”Error”))))))))))))))))</f>
        <v>#REF!</v>
      </c>
      <c r="I101" s="6" t="e">
        <f>IF(#REF!="Subterránea",IF(#REF!="XLPE Cu - 15 kV",D101*#REF!*(E101*F101+G101),IF(#REF!="XLPE Cu - 38 kV",D101*#REF!*(E101*F101+G101),IF(#REF!="XLPE Cu - 46 kV",D101*#REF!*(E101*F101+G101),IF(#REF!="XLPE AL - 15 kV",D101*#REF!*(E101*F101+G101), IF(#REF!="XLPE AL - 38 kV",D101*#REF!*(E101*F101+G101), IF(#REF!="XLPE AL - 46 kV",D101*#REF!*(E101*F101+G101), IF(#REF!="Reserva MT 1 - SUB",D101*#REF!*(E101*F101+G101), IF(#REF!="Reserva MT 2 - SUB",D101*#REF!*(E101*F101+G101),IF(#REF!="THW AL 600 V",D101*#REF!*(E101*F101+G101), IF(#REF!="THWN AL 600 V",D101*#REF!*(E101*F101+G101),IF(#REF!="THWN-2 AL 600 V",D101*#REF!*(E101*F101+G101),IF(#REF!="THWN-2 Cu 600 V",D101*#REF!*(E101*F101+G101), IF(#REF!="Reserva BT 2 - SUB",D101*#REF!*(E101*F101+G101), IF(#REF!="Reserva BT 3 - SUB",D101*#REF!*(E101*F101+G101), IF(#REF!="Reserva BT 4 - SUB",D101*#REF!*(E101*F101+G101), IF(#REF!="Reserva BT 5 - SUB",D101*#REF!*(E101*F101+G101),”Error”)))))))))))))))))</f>
        <v>#REF!</v>
      </c>
      <c r="J101" s="25" t="e">
        <f>IF(#REF!="Aérea",'Costos iniciales'!H101,IF(#REF!="Subterránea",'Costos iniciales'!I101,"Error"))</f>
        <v>#REF!</v>
      </c>
    </row>
    <row r="102" spans="2:10" x14ac:dyDescent="0.25">
      <c r="B102" s="2">
        <v>5</v>
      </c>
      <c r="C102" s="21">
        <v>250</v>
      </c>
      <c r="D102" s="16" t="e">
        <f>IF(B102=1,#REF!,IF(B102=2,#REF!,IF(B102=3,#REF!,IF(B102=4,#REF!,IF(B102=5,#REF!,IF(B102=6,#REF!,IF(B102=7,#REF!,IF(B102=8,#REF!, IF(B102=9,#REF!,IF(B102=10,#REF!,IF(B102=11,#REF!,”Error”)))))))))))</f>
        <v>#REF!</v>
      </c>
      <c r="E102" s="16" t="e">
        <f>IF(#REF!="Trifásico",3,IF(#REF!="Bifásico",2,IF(#REF!="Monofásico",1)))</f>
        <v>#REF!</v>
      </c>
      <c r="F102" s="16" t="e">
        <f>#REF!</f>
        <v>#REF!</v>
      </c>
      <c r="G102" s="16" t="e">
        <f>IF(#REF!="Si",1,IF(#REF!="No",0))</f>
        <v>#REF!</v>
      </c>
      <c r="H102" s="28" t="e">
        <f>IF(#REF!="Aérea",IF(#REF!="ACSR",D102*#REF!*(E102*F102+G102),IF(#REF!="AAAC",D102*#REF!*(E102*F102+G102),IF(#REF!="AAC semiaislado XLPE 15kV",D102*#REF!*(E102*F102+G102),IF(#REF!="ACSR semiaislado XLPE 15kV",D102*#REF!*(E102*F102+G102), IF(#REF!="AAAC semiaislado XLPE 35kV",D102*#REF!*(E102*F102+G102), IF(#REF!="ACSR semiaislado XLPE 35kV",D102*#REF!*(E102*F102+G102), IF(#REF!="AAAC semiaislado XLPE 35kV",D102*#REF!*(E102*F102+G102), IF(#REF!="AAAC semiaislado XLPE 44kV",D102*#REF!*(E102*F102+G102),IF(#REF!="Trenzada AL",D102*#REF!*(E102*F102+G102), IF(#REF!="Trenzada Cu",D102*#REF!*(E102*F102+G102),IF(#REF!="Cable autosoportado neutro AAAC - XLPE",D102*#REF!*(E102*F102+G102), IF(#REF!="Acometida concéntrica XLPE - 600 V",D102*#REF!*(E102*F102+G102), IF(#REF!="Cable autosoportado neutro ACSR - XLPE",D102*#REF!*(E102*F102+G102), IF(#REF!="Reserva BT 4 - AEO",D102*#REF!*(E102*F102+G102), IF(#REF!="Reserva BT 5 - AEO",D102*#REF!*(E102*F102+G102),”Error”))))))))))))))))</f>
        <v>#REF!</v>
      </c>
      <c r="I102" s="6" t="e">
        <f>IF(#REF!="Subterránea",IF(#REF!="XLPE Cu - 15 kV",D102*#REF!*(E102*F102+G102),IF(#REF!="XLPE Cu - 38 kV",D102*#REF!*(E102*F102+G102),IF(#REF!="XLPE Cu - 46 kV",D102*#REF!*(E102*F102+G102),IF(#REF!="XLPE AL - 15 kV",D102*#REF!*(E102*F102+G102), IF(#REF!="XLPE AL - 38 kV",D102*#REF!*(E102*F102+G102), IF(#REF!="XLPE AL - 46 kV",D102*#REF!*(E102*F102+G102), IF(#REF!="Reserva MT 1 - SUB",D102*#REF!*(E102*F102+G102), IF(#REF!="Reserva MT 2 - SUB",D102*#REF!*(E102*F102+G102),IF(#REF!="THW AL 600 V",D102*#REF!*(E102*F102+G102), IF(#REF!="THWN AL 600 V",D102*#REF!*(E102*F102+G102),IF(#REF!="THWN-2 AL 600 V",D102*#REF!*(E102*F102+G102),IF(#REF!="THWN-2 Cu 600 V",D102*#REF!*(E102*F102+G102), IF(#REF!="Reserva BT 2 - SUB",D102*#REF!*(E102*F102+G102), IF(#REF!="Reserva BT 3 - SUB",D102*#REF!*(E102*F102+G102), IF(#REF!="Reserva BT 4 - SUB",D102*#REF!*(E102*F102+G102), IF(#REF!="Reserva BT 5 - SUB",D102*#REF!*(E102*F102+G102),”Error”)))))))))))))))))</f>
        <v>#REF!</v>
      </c>
      <c r="J102" s="25" t="e">
        <f>IF(#REF!="Aérea",'Costos iniciales'!H102,IF(#REF!="Subterránea",'Costos iniciales'!I102,"Error"))</f>
        <v>#REF!</v>
      </c>
    </row>
    <row r="103" spans="2:10" x14ac:dyDescent="0.25">
      <c r="B103" s="2">
        <v>5</v>
      </c>
      <c r="C103" s="22" t="s">
        <v>23</v>
      </c>
      <c r="D103" s="16" t="e">
        <f>IF(B103=1,#REF!,IF(B103=2,#REF!,IF(B103=3,#REF!,IF(B103=4,#REF!,IF(B103=5,#REF!,IF(B103=6,#REF!,IF(B103=7,#REF!,IF(B103=8,#REF!, IF(B103=9,#REF!,IF(B103=10,#REF!,IF(B103=11,#REF!,”Error”)))))))))))</f>
        <v>#REF!</v>
      </c>
      <c r="E103" s="16" t="e">
        <f>IF(#REF!="Trifásico",3,IF(#REF!="Bifásico",2,IF(#REF!="Monofásico",1)))</f>
        <v>#REF!</v>
      </c>
      <c r="F103" s="16" t="e">
        <f>#REF!</f>
        <v>#REF!</v>
      </c>
      <c r="G103" s="16" t="e">
        <f>IF(#REF!="Si",1,IF(#REF!="No",0))</f>
        <v>#REF!</v>
      </c>
      <c r="H103" s="28" t="e">
        <f>IF(#REF!="Aérea",IF(#REF!="ACSR",D103*#REF!*(E103*F103+G103),IF(#REF!="AAAC",D103*#REF!*(E103*F103+G103),IF(#REF!="AAC semiaislado XLPE 15kV",D103*#REF!*(E103*F103+G103),IF(#REF!="ACSR semiaislado XLPE 15kV",D103*#REF!*(E103*F103+G103), IF(#REF!="AAAC semiaislado XLPE 35kV",D103*#REF!*(E103*F103+G103), IF(#REF!="ACSR semiaislado XLPE 35kV",D103*#REF!*(E103*F103+G103), IF(#REF!="AAAC semiaislado XLPE 35kV",D103*#REF!*(E103*F103+G103), IF(#REF!="AAAC semiaislado XLPE 44kV",D103*#REF!*(E103*F103+G103),IF(#REF!="Trenzada AL",D103*#REF!*(E103*F103+G103), IF(#REF!="Trenzada Cu",D103*#REF!*(E103*F103+G103),IF(#REF!="Cable autosoportado neutro AAAC - XLPE",D103*#REF!*(E103*F103+G103), IF(#REF!="Acometida concéntrica XLPE - 600 V",D103*#REF!*(E103*F103+G103), IF(#REF!="Cable autosoportado neutro ACSR - XLPE",D103*#REF!*(E103*F103+G103), IF(#REF!="Reserva BT 4 - AEO",D103*#REF!*(E103*F103+G103), IF(#REF!="Reserva BT 5 - AEO",D103*#REF!*(E103*F103+G103),”Error”))))))))))))))))</f>
        <v>#REF!</v>
      </c>
      <c r="I103" s="6" t="e">
        <f>IF(#REF!="Subterránea",IF(#REF!="XLPE Cu - 15 kV",D103*#REF!*(E103*F103+G103),IF(#REF!="XLPE Cu - 38 kV",D103*#REF!*(E103*F103+G103),IF(#REF!="XLPE Cu - 46 kV",D103*#REF!*(E103*F103+G103),IF(#REF!="XLPE AL - 15 kV",D103*#REF!*(E103*F103+G103), IF(#REF!="XLPE AL - 38 kV",D103*#REF!*(E103*F103+G103), IF(#REF!="XLPE AL - 46 kV",D103*#REF!*(E103*F103+G103), IF(#REF!="Reserva MT 1 - SUB",D103*#REF!*(E103*F103+G103), IF(#REF!="Reserva MT 2 - SUB",D103*#REF!*(E103*F103+G103),IF(#REF!="THW AL 600 V",D103*#REF!*(E103*F103+G103), IF(#REF!="THWN AL 600 V",D103*#REF!*(E103*F103+G103),IF(#REF!="THWN-2 AL 600 V",D103*#REF!*(E103*F103+G103),IF(#REF!="THWN-2 Cu 600 V",D103*#REF!*(E103*F103+G103), IF(#REF!="Reserva BT 2 - SUB",D103*#REF!*(E103*F103+G103), IF(#REF!="Reserva BT 3 - SUB",D103*#REF!*(E103*F103+G103), IF(#REF!="Reserva BT 4 - SUB",D103*#REF!*(E103*F103+G103), IF(#REF!="Reserva BT 5 - SUB",D103*#REF!*(E103*F103+G103),”Error”)))))))))))))))))</f>
        <v>#REF!</v>
      </c>
      <c r="J103" s="25" t="e">
        <f>IF(#REF!="Aérea",'Costos iniciales'!H103,IF(#REF!="Subterránea",'Costos iniciales'!I103,"Error"))</f>
        <v>#REF!</v>
      </c>
    </row>
    <row r="104" spans="2:10" x14ac:dyDescent="0.25">
      <c r="B104" s="2">
        <v>5</v>
      </c>
      <c r="C104" s="20" t="s">
        <v>22</v>
      </c>
      <c r="D104" s="16" t="e">
        <f>IF(B104=1,#REF!,IF(B104=2,#REF!,IF(B104=3,#REF!,IF(B104=4,#REF!,IF(B104=5,#REF!,IF(B104=6,#REF!,IF(B104=7,#REF!,IF(B104=8,#REF!, IF(B104=9,#REF!,IF(B104=10,#REF!,IF(B104=11,#REF!,”Error”)))))))))))</f>
        <v>#REF!</v>
      </c>
      <c r="E104" s="16" t="e">
        <f>IF(#REF!="Trifásico",3,IF(#REF!="Bifásico",2,IF(#REF!="Monofásico",1)))</f>
        <v>#REF!</v>
      </c>
      <c r="F104" s="16" t="e">
        <f>#REF!</f>
        <v>#REF!</v>
      </c>
      <c r="G104" s="16" t="e">
        <f>IF(#REF!="Si",1,IF(#REF!="No",0))</f>
        <v>#REF!</v>
      </c>
      <c r="H104" s="28" t="e">
        <f>IF(#REF!="Aérea",IF(#REF!="ACSR",D104*#REF!*(E104*F104+G104),IF(#REF!="AAAC",D104*#REF!*(E104*F104+G104),IF(#REF!="AAC semiaislado XLPE 15kV",D104*#REF!*(E104*F104+G104),IF(#REF!="ACSR semiaislado XLPE 15kV",D104*#REF!*(E104*F104+G104), IF(#REF!="AAAC semiaislado XLPE 35kV",D104*#REF!*(E104*F104+G104), IF(#REF!="ACSR semiaislado XLPE 35kV",D104*#REF!*(E104*F104+G104), IF(#REF!="AAAC semiaislado XLPE 35kV",D104*#REF!*(E104*F104+G104), IF(#REF!="AAAC semiaislado XLPE 44kV",D104*#REF!*(E104*F104+G104),IF(#REF!="Trenzada AL",D104*#REF!*(E104*F104+G104), IF(#REF!="Trenzada Cu",D104*#REF!*(E104*F104+G104),IF(#REF!="Cable autosoportado neutro AAAC - XLPE",D104*#REF!*(E104*F104+G104), IF(#REF!="Acometida concéntrica XLPE - 600 V",D104*#REF!*(E104*F104+G104), IF(#REF!="Cable autosoportado neutro ACSR - XLPE",D104*#REF!*(E104*F104+G104), IF(#REF!="Reserva BT 4 - AEO",D104*#REF!*(E104*F104+G104), IF(#REF!="Reserva BT 5 - AEO",D104*#REF!*(E104*F104+G104),”Error”))))))))))))))))</f>
        <v>#REF!</v>
      </c>
      <c r="I104" s="6" t="e">
        <f>IF(#REF!="Subterránea",IF(#REF!="XLPE Cu - 15 kV",D104*#REF!*(E104*F104+G104),IF(#REF!="XLPE Cu - 38 kV",D104*#REF!*(E104*F104+G104),IF(#REF!="XLPE Cu - 46 kV",D104*#REF!*(E104*F104+G104),IF(#REF!="XLPE AL - 15 kV",D104*#REF!*(E104*F104+G104), IF(#REF!="XLPE AL - 38 kV",D104*#REF!*(E104*F104+G104), IF(#REF!="XLPE AL - 46 kV",D104*#REF!*(E104*F104+G104), IF(#REF!="Reserva MT 1 - SUB",D104*#REF!*(E104*F104+G104), IF(#REF!="Reserva MT 2 - SUB",D104*#REF!*(E104*F104+G104),IF(#REF!="THW AL 600 V",D104*#REF!*(E104*F104+G104), IF(#REF!="THWN AL 600 V",D104*#REF!*(E104*F104+G104),IF(#REF!="THWN-2 AL 600 V",D104*#REF!*(E104*F104+G104),IF(#REF!="THWN-2 Cu 600 V",D104*#REF!*(E104*F104+G104), IF(#REF!="Reserva BT 2 - SUB",D104*#REF!*(E104*F104+G104), IF(#REF!="Reserva BT 3 - SUB",D104*#REF!*(E104*F104+G104), IF(#REF!="Reserva BT 4 - SUB",D104*#REF!*(E104*F104+G104), IF(#REF!="Reserva BT 5 - SUB",D104*#REF!*(E104*F104+G104),”Error”)))))))))))))))))</f>
        <v>#REF!</v>
      </c>
      <c r="J104" s="25" t="e">
        <f>IF(#REF!="Aérea",'Costos iniciales'!H104,IF(#REF!="Subterránea",'Costos iniciales'!I104,"Error"))</f>
        <v>#REF!</v>
      </c>
    </row>
    <row r="105" spans="2:10" x14ac:dyDescent="0.25">
      <c r="B105" s="2">
        <v>5</v>
      </c>
      <c r="C105" s="20" t="s">
        <v>21</v>
      </c>
      <c r="D105" s="16" t="e">
        <f>IF(B105=1,#REF!,IF(B105=2,#REF!,IF(B105=3,#REF!,IF(B105=4,#REF!,IF(B105=5,#REF!,IF(B105=6,#REF!,IF(B105=7,#REF!,IF(B105=8,#REF!, IF(B105=9,#REF!,IF(B105=10,#REF!,IF(B105=11,#REF!,”Error”)))))))))))</f>
        <v>#REF!</v>
      </c>
      <c r="E105" s="16" t="e">
        <f>IF(#REF!="Trifásico",3,IF(#REF!="Bifásico",2,IF(#REF!="Monofásico",1)))</f>
        <v>#REF!</v>
      </c>
      <c r="F105" s="16" t="e">
        <f>#REF!</f>
        <v>#REF!</v>
      </c>
      <c r="G105" s="16" t="e">
        <f>IF(#REF!="Si",1,IF(#REF!="No",0))</f>
        <v>#REF!</v>
      </c>
      <c r="H105" s="28" t="e">
        <f>IF(#REF!="Aérea",IF(#REF!="ACSR",D105*#REF!*(E105*F105+G105),IF(#REF!="AAAC",D105*#REF!*(E105*F105+G105),IF(#REF!="AAC semiaislado XLPE 15kV",D105*#REF!*(E105*F105+G105),IF(#REF!="ACSR semiaislado XLPE 15kV",D105*#REF!*(E105*F105+G105), IF(#REF!="AAAC semiaislado XLPE 35kV",D105*#REF!*(E105*F105+G105), IF(#REF!="ACSR semiaislado XLPE 35kV",D105*#REF!*(E105*F105+G105), IF(#REF!="AAAC semiaislado XLPE 35kV",D105*#REF!*(E105*F105+G105), IF(#REF!="AAAC semiaislado XLPE 44kV",D105*#REF!*(E105*F105+G105),IF(#REF!="Trenzada AL",D105*#REF!*(E105*F105+G105), IF(#REF!="Trenzada Cu",D105*#REF!*(E105*F105+G105),IF(#REF!="Cable autosoportado neutro AAAC - XLPE",D105*#REF!*(E105*F105+G105), IF(#REF!="Acometida concéntrica XLPE - 600 V",D105*#REF!*(E105*F105+G105), IF(#REF!="Cable autosoportado neutro ACSR - XLPE",D105*#REF!*(E105*F105+G105), IF(#REF!="Reserva BT 4 - AEO",D105*#REF!*(E105*F105+G105), IF(#REF!="Reserva BT 5 - AEO",D105*#REF!*(E105*F105+G105),”Error”))))))))))))))))</f>
        <v>#REF!</v>
      </c>
      <c r="I105" s="6" t="e">
        <f>IF(#REF!="Subterránea",IF(#REF!="XLPE Cu - 15 kV",D105*#REF!*(E105*F105+G105),IF(#REF!="XLPE Cu - 38 kV",D105*#REF!*(E105*F105+G105),IF(#REF!="XLPE Cu - 46 kV",D105*#REF!*(E105*F105+G105),IF(#REF!="XLPE AL - 15 kV",D105*#REF!*(E105*F105+G105), IF(#REF!="XLPE AL - 38 kV",D105*#REF!*(E105*F105+G105), IF(#REF!="XLPE AL - 46 kV",D105*#REF!*(E105*F105+G105), IF(#REF!="Reserva MT 1 - SUB",D105*#REF!*(E105*F105+G105), IF(#REF!="Reserva MT 2 - SUB",D105*#REF!*(E105*F105+G105),IF(#REF!="THW AL 600 V",D105*#REF!*(E105*F105+G105), IF(#REF!="THWN AL 600 V",D105*#REF!*(E105*F105+G105),IF(#REF!="THWN-2 AL 600 V",D105*#REF!*(E105*F105+G105),IF(#REF!="THWN-2 Cu 600 V",D105*#REF!*(E105*F105+G105), IF(#REF!="Reserva BT 2 - SUB",D105*#REF!*(E105*F105+G105), IF(#REF!="Reserva BT 3 - SUB",D105*#REF!*(E105*F105+G105), IF(#REF!="Reserva BT 4 - SUB",D105*#REF!*(E105*F105+G105), IF(#REF!="Reserva BT 5 - SUB",D105*#REF!*(E105*F105+G105),”Error”)))))))))))))))))</f>
        <v>#REF!</v>
      </c>
      <c r="J105" s="25" t="e">
        <f>IF(#REF!="Aérea",'Costos iniciales'!H105,IF(#REF!="Subterránea",'Costos iniciales'!I105,"Error"))</f>
        <v>#REF!</v>
      </c>
    </row>
    <row r="106" spans="2:10" x14ac:dyDescent="0.25">
      <c r="B106" s="2">
        <v>5</v>
      </c>
      <c r="C106" s="20" t="s">
        <v>20</v>
      </c>
      <c r="D106" s="16" t="e">
        <f>IF(B106=1,#REF!,IF(B106=2,#REF!,IF(B106=3,#REF!,IF(B106=4,#REF!,IF(B106=5,#REF!,IF(B106=6,#REF!,IF(B106=7,#REF!,IF(B106=8,#REF!, IF(B106=9,#REF!,IF(B106=10,#REF!,IF(B106=11,#REF!,”Error”)))))))))))</f>
        <v>#REF!</v>
      </c>
      <c r="E106" s="16" t="e">
        <f>IF(#REF!="Trifásico",3,IF(#REF!="Bifásico",2,IF(#REF!="Monofásico",1)))</f>
        <v>#REF!</v>
      </c>
      <c r="F106" s="16" t="e">
        <f>#REF!</f>
        <v>#REF!</v>
      </c>
      <c r="G106" s="16" t="e">
        <f>IF(#REF!="Si",1,IF(#REF!="No",0))</f>
        <v>#REF!</v>
      </c>
      <c r="H106" s="28" t="e">
        <f>IF(#REF!="Aérea",IF(#REF!="ACSR",D106*#REF!*(E106*F106+G106),IF(#REF!="AAAC",D106*#REF!*(E106*F106+G106),IF(#REF!="AAC semiaislado XLPE 15kV",D106*#REF!*(E106*F106+G106),IF(#REF!="ACSR semiaislado XLPE 15kV",D106*#REF!*(E106*F106+G106), IF(#REF!="AAAC semiaislado XLPE 35kV",D106*#REF!*(E106*F106+G106), IF(#REF!="ACSR semiaislado XLPE 35kV",D106*#REF!*(E106*F106+G106), IF(#REF!="AAAC semiaislado XLPE 35kV",D106*#REF!*(E106*F106+G106), IF(#REF!="AAAC semiaislado XLPE 44kV",D106*#REF!*(E106*F106+G106),IF(#REF!="Trenzada AL",D106*#REF!*(E106*F106+G106), IF(#REF!="Trenzada Cu",D106*#REF!*(E106*F106+G106),IF(#REF!="Cable autosoportado neutro AAAC - XLPE",D106*#REF!*(E106*F106+G106), IF(#REF!="Acometida concéntrica XLPE - 600 V",D106*#REF!*(E106*F106+G106), IF(#REF!="Cable autosoportado neutro ACSR - XLPE",D106*#REF!*(E106*F106+G106), IF(#REF!="Reserva BT 4 - AEO",D106*#REF!*(E106*F106+G106), IF(#REF!="Reserva BT 5 - AEO",D106*#REF!*(E106*F106+G106),”Error”))))))))))))))))</f>
        <v>#REF!</v>
      </c>
      <c r="I106" s="6" t="e">
        <f>IF(#REF!="Subterránea",IF(#REF!="XLPE Cu - 15 kV",D106*#REF!*(E106*F106+G106),IF(#REF!="XLPE Cu - 38 kV",D106*#REF!*(E106*F106+G106),IF(#REF!="XLPE Cu - 46 kV",D106*#REF!*(E106*F106+G106),IF(#REF!="XLPE AL - 15 kV",D106*#REF!*(E106*F106+G106), IF(#REF!="XLPE AL - 38 kV",D106*#REF!*(E106*F106+G106), IF(#REF!="XLPE AL - 46 kV",D106*#REF!*(E106*F106+G106), IF(#REF!="Reserva MT 1 - SUB",D106*#REF!*(E106*F106+G106), IF(#REF!="Reserva MT 2 - SUB",D106*#REF!*(E106*F106+G106),IF(#REF!="THW AL 600 V",D106*#REF!*(E106*F106+G106), IF(#REF!="THWN AL 600 V",D106*#REF!*(E106*F106+G106),IF(#REF!="THWN-2 AL 600 V",D106*#REF!*(E106*F106+G106),IF(#REF!="THWN-2 Cu 600 V",D106*#REF!*(E106*F106+G106), IF(#REF!="Reserva BT 2 - SUB",D106*#REF!*(E106*F106+G106), IF(#REF!="Reserva BT 3 - SUB",D106*#REF!*(E106*F106+G106), IF(#REF!="Reserva BT 4 - SUB",D106*#REF!*(E106*F106+G106), IF(#REF!="Reserva BT 5 - SUB",D106*#REF!*(E106*F106+G106),”Error”)))))))))))))))))</f>
        <v>#REF!</v>
      </c>
      <c r="J106" s="25" t="e">
        <f>IF(#REF!="Aérea",'Costos iniciales'!H106,IF(#REF!="Subterránea",'Costos iniciales'!I106,"Error"))</f>
        <v>#REF!</v>
      </c>
    </row>
    <row r="107" spans="2:10" x14ac:dyDescent="0.25">
      <c r="B107" s="2">
        <v>5</v>
      </c>
      <c r="C107" s="20">
        <v>1</v>
      </c>
      <c r="D107" s="16" t="e">
        <f>IF(B107=1,#REF!,IF(B107=2,#REF!,IF(B107=3,#REF!,IF(B107=4,#REF!,IF(B107=5,#REF!,IF(B107=6,#REF!,IF(B107=7,#REF!,IF(B107=8,#REF!, IF(B107=9,#REF!,IF(B107=10,#REF!,IF(B107=11,#REF!,”Error”)))))))))))</f>
        <v>#REF!</v>
      </c>
      <c r="E107" s="16" t="e">
        <f>IF(#REF!="Trifásico",3,IF(#REF!="Bifásico",2,IF(#REF!="Monofásico",1)))</f>
        <v>#REF!</v>
      </c>
      <c r="F107" s="16" t="e">
        <f>#REF!</f>
        <v>#REF!</v>
      </c>
      <c r="G107" s="16" t="e">
        <f>IF(#REF!="Si",1,IF(#REF!="No",0))</f>
        <v>#REF!</v>
      </c>
      <c r="H107" s="28" t="e">
        <f>IF(#REF!="Aérea",IF(#REF!="ACSR",D107*#REF!*(E107*F107+G107),IF(#REF!="AAAC",D107*#REF!*(E107*F107+G107),IF(#REF!="AAC semiaislado XLPE 15kV",D107*#REF!*(E107*F107+G107),IF(#REF!="ACSR semiaislado XLPE 15kV",D107*#REF!*(E107*F107+G107), IF(#REF!="AAAC semiaislado XLPE 35kV",D107*#REF!*(E107*F107+G107), IF(#REF!="ACSR semiaislado XLPE 35kV",D107*#REF!*(E107*F107+G107), IF(#REF!="AAAC semiaislado XLPE 35kV",D107*#REF!*(E107*F107+G107), IF(#REF!="AAAC semiaislado XLPE 44kV",D107*#REF!*(E107*F107+G107),IF(#REF!="Trenzada AL",D107*#REF!*(E107*F107+G107), IF(#REF!="Trenzada Cu",D107*#REF!*(E107*F107+G107),IF(#REF!="Cable autosoportado neutro AAAC - XLPE",D107*#REF!*(E107*F107+G107), IF(#REF!="Acometida concéntrica XLPE - 600 V",D107*#REF!*(E107*F107+G107), IF(#REF!="Cable autosoportado neutro ACSR - XLPE",D107*#REF!*(E107*F107+G107), IF(#REF!="Reserva BT 4 - AEO",D107*#REF!*(E107*F107+G107), IF(#REF!="Reserva BT 5 - AEO",D107*#REF!*(E107*F107+G107),”Error”))))))))))))))))</f>
        <v>#REF!</v>
      </c>
      <c r="I107" s="6" t="e">
        <f>IF(#REF!="Subterránea",IF(#REF!="XLPE Cu - 15 kV",D107*#REF!*(E107*F107+G107),IF(#REF!="XLPE Cu - 38 kV",D107*#REF!*(E107*F107+G107),IF(#REF!="XLPE Cu - 46 kV",D107*#REF!*(E107*F107+G107),IF(#REF!="XLPE AL - 15 kV",D107*#REF!*(E107*F107+G107), IF(#REF!="XLPE AL - 38 kV",D107*#REF!*(E107*F107+G107), IF(#REF!="XLPE AL - 46 kV",D107*#REF!*(E107*F107+G107), IF(#REF!="Reserva MT 1 - SUB",D107*#REF!*(E107*F107+G107), IF(#REF!="Reserva MT 2 - SUB",D107*#REF!*(E107*F107+G107),IF(#REF!="THW AL 600 V",D107*#REF!*(E107*F107+G107), IF(#REF!="THWN AL 600 V",D107*#REF!*(E107*F107+G107),IF(#REF!="THWN-2 AL 600 V",D107*#REF!*(E107*F107+G107),IF(#REF!="THWN-2 Cu 600 V",D107*#REF!*(E107*F107+G107), IF(#REF!="Reserva BT 2 - SUB",D107*#REF!*(E107*F107+G107), IF(#REF!="Reserva BT 3 - SUB",D107*#REF!*(E107*F107+G107), IF(#REF!="Reserva BT 4 - SUB",D107*#REF!*(E107*F107+G107), IF(#REF!="Reserva BT 5 - SUB",D107*#REF!*(E107*F107+G107),”Error”)))))))))))))))))</f>
        <v>#REF!</v>
      </c>
      <c r="J107" s="25" t="e">
        <f>IF(#REF!="Aérea",'Costos iniciales'!H107,IF(#REF!="Subterránea",'Costos iniciales'!I107,"Error"))</f>
        <v>#REF!</v>
      </c>
    </row>
    <row r="108" spans="2:10" x14ac:dyDescent="0.25">
      <c r="B108" s="2">
        <v>5</v>
      </c>
      <c r="C108" s="20">
        <v>2</v>
      </c>
      <c r="D108" s="16" t="e">
        <f>IF(B108=1,#REF!,IF(B108=2,#REF!,IF(B108=3,#REF!,IF(B108=4,#REF!,IF(B108=5,#REF!,IF(B108=6,#REF!,IF(B108=7,#REF!,IF(B108=8,#REF!, IF(B108=9,#REF!,IF(B108=10,#REF!,IF(B108=11,#REF!,”Error”)))))))))))</f>
        <v>#REF!</v>
      </c>
      <c r="E108" s="16" t="e">
        <f>IF(#REF!="Trifásico",3,IF(#REF!="Bifásico",2,IF(#REF!="Monofásico",1)))</f>
        <v>#REF!</v>
      </c>
      <c r="F108" s="16" t="e">
        <f>#REF!</f>
        <v>#REF!</v>
      </c>
      <c r="G108" s="16" t="e">
        <f>IF(#REF!="Si",1,IF(#REF!="No",0))</f>
        <v>#REF!</v>
      </c>
      <c r="H108" s="28" t="e">
        <f>IF(#REF!="Aérea",IF(#REF!="ACSR",D108*#REF!*(E108*F108+G108),IF(#REF!="AAAC",D108*#REF!*(E108*F108+G108),IF(#REF!="AAC semiaislado XLPE 15kV",D108*#REF!*(E108*F108+G108),IF(#REF!="ACSR semiaislado XLPE 15kV",D108*#REF!*(E108*F108+G108), IF(#REF!="AAAC semiaislado XLPE 35kV",D108*#REF!*(E108*F108+G108), IF(#REF!="ACSR semiaislado XLPE 35kV",D108*#REF!*(E108*F108+G108), IF(#REF!="AAAC semiaislado XLPE 35kV",D108*#REF!*(E108*F108+G108), IF(#REF!="AAAC semiaislado XLPE 44kV",D108*#REF!*(E108*F108+G108),IF(#REF!="Trenzada AL",D108*#REF!*(E108*F108+G108), IF(#REF!="Trenzada Cu",D108*#REF!*(E108*F108+G108),IF(#REF!="Cable autosoportado neutro AAAC - XLPE",D108*#REF!*(E108*F108+G108), IF(#REF!="Acometida concéntrica XLPE - 600 V",D108*#REF!*(E108*F108+G108), IF(#REF!="Cable autosoportado neutro ACSR - XLPE",D108*#REF!*(E108*F108+G108), IF(#REF!="Reserva BT 4 - AEO",D108*#REF!*(E108*F108+G108), IF(#REF!="Reserva BT 5 - AEO",D108*#REF!*(E108*F108+G108),”Error”))))))))))))))))</f>
        <v>#REF!</v>
      </c>
      <c r="I108" s="6" t="e">
        <f>IF(#REF!="Subterránea",IF(#REF!="XLPE Cu - 15 kV",D108*#REF!*(E108*F108+G108),IF(#REF!="XLPE Cu - 38 kV",D108*#REF!*(E108*F108+G108),IF(#REF!="XLPE Cu - 46 kV",D108*#REF!*(E108*F108+G108),IF(#REF!="XLPE AL - 15 kV",D108*#REF!*(E108*F108+G108), IF(#REF!="XLPE AL - 38 kV",D108*#REF!*(E108*F108+G108), IF(#REF!="XLPE AL - 46 kV",D108*#REF!*(E108*F108+G108), IF(#REF!="Reserva MT 1 - SUB",D108*#REF!*(E108*F108+G108), IF(#REF!="Reserva MT 2 - SUB",D108*#REF!*(E108*F108+G108),IF(#REF!="THW AL 600 V",D108*#REF!*(E108*F108+G108), IF(#REF!="THWN AL 600 V",D108*#REF!*(E108*F108+G108),IF(#REF!="THWN-2 AL 600 V",D108*#REF!*(E108*F108+G108),IF(#REF!="THWN-2 Cu 600 V",D108*#REF!*(E108*F108+G108), IF(#REF!="Reserva BT 2 - SUB",D108*#REF!*(E108*F108+G108), IF(#REF!="Reserva BT 3 - SUB",D108*#REF!*(E108*F108+G108), IF(#REF!="Reserva BT 4 - SUB",D108*#REF!*(E108*F108+G108), IF(#REF!="Reserva BT 5 - SUB",D108*#REF!*(E108*F108+G108),”Error”)))))))))))))))))</f>
        <v>#REF!</v>
      </c>
      <c r="J108" s="25" t="e">
        <f>IF(#REF!="Aérea",'Costos iniciales'!H108,IF(#REF!="Subterránea",'Costos iniciales'!I108,"Error"))</f>
        <v>#REF!</v>
      </c>
    </row>
    <row r="109" spans="2:10" x14ac:dyDescent="0.25">
      <c r="B109" s="2">
        <v>5</v>
      </c>
      <c r="C109" s="20">
        <v>4</v>
      </c>
      <c r="D109" s="16" t="e">
        <f>IF(B109=1,#REF!,IF(B109=2,#REF!,IF(B109=3,#REF!,IF(B109=4,#REF!,IF(B109=5,#REF!,IF(B109=6,#REF!,IF(B109=7,#REF!,IF(B109=8,#REF!, IF(B109=9,#REF!,IF(B109=10,#REF!,IF(B109=11,#REF!,”Error”)))))))))))</f>
        <v>#REF!</v>
      </c>
      <c r="E109" s="16" t="e">
        <f>IF(#REF!="Trifásico",3,IF(#REF!="Bifásico",2,IF(#REF!="Monofásico",1)))</f>
        <v>#REF!</v>
      </c>
      <c r="F109" s="16" t="e">
        <f>#REF!</f>
        <v>#REF!</v>
      </c>
      <c r="G109" s="16" t="e">
        <f>IF(#REF!="Si",1,IF(#REF!="No",0))</f>
        <v>#REF!</v>
      </c>
      <c r="H109" s="28" t="e">
        <f>IF(#REF!="Aérea",IF(#REF!="ACSR",D109*#REF!*(E109*F109+G109),IF(#REF!="AAAC",D109*#REF!*(E109*F109+G109),IF(#REF!="AAC semiaislado XLPE 15kV",D109*#REF!*(E109*F109+G109),IF(#REF!="ACSR semiaislado XLPE 15kV",D109*#REF!*(E109*F109+G109), IF(#REF!="AAAC semiaislado XLPE 35kV",D109*#REF!*(E109*F109+G109), IF(#REF!="ACSR semiaislado XLPE 35kV",D109*#REF!*(E109*F109+G109), IF(#REF!="AAAC semiaislado XLPE 35kV",D109*#REF!*(E109*F109+G109), IF(#REF!="AAAC semiaislado XLPE 44kV",D109*#REF!*(E109*F109+G109),IF(#REF!="Trenzada AL",D109*#REF!*(E109*F109+G109), IF(#REF!="Trenzada Cu",D109*#REF!*(E109*F109+G109),IF(#REF!="Cable autosoportado neutro AAAC - XLPE",D109*#REF!*(E109*F109+G109), IF(#REF!="Acometida concéntrica XLPE - 600 V",D109*#REF!*(E109*F109+G109), IF(#REF!="Cable autosoportado neutro ACSR - XLPE",D109*#REF!*(E109*F109+G109), IF(#REF!="Reserva BT 4 - AEO",D109*#REF!*(E109*F109+G109), IF(#REF!="Reserva BT 5 - AEO",D109*#REF!*(E109*F109+G109),”Error”))))))))))))))))</f>
        <v>#REF!</v>
      </c>
      <c r="I109" s="6" t="e">
        <f>IF(#REF!="Subterránea",IF(#REF!="XLPE Cu - 15 kV",D109*#REF!*(E109*F109+G109),IF(#REF!="XLPE Cu - 38 kV",D109*#REF!*(E109*F109+G109),IF(#REF!="XLPE Cu - 46 kV",D109*#REF!*(E109*F109+G109),IF(#REF!="XLPE AL - 15 kV",D109*#REF!*(E109*F109+G109), IF(#REF!="XLPE AL - 38 kV",D109*#REF!*(E109*F109+G109), IF(#REF!="XLPE AL - 46 kV",D109*#REF!*(E109*F109+G109), IF(#REF!="Reserva MT 1 - SUB",D109*#REF!*(E109*F109+G109), IF(#REF!="Reserva MT 2 - SUB",D109*#REF!*(E109*F109+G109),IF(#REF!="THW AL 600 V",D109*#REF!*(E109*F109+G109), IF(#REF!="THWN AL 600 V",D109*#REF!*(E109*F109+G109),IF(#REF!="THWN-2 AL 600 V",D109*#REF!*(E109*F109+G109),IF(#REF!="THWN-2 Cu 600 V",D109*#REF!*(E109*F109+G109), IF(#REF!="Reserva BT 2 - SUB",D109*#REF!*(E109*F109+G109), IF(#REF!="Reserva BT 3 - SUB",D109*#REF!*(E109*F109+G109), IF(#REF!="Reserva BT 4 - SUB",D109*#REF!*(E109*F109+G109), IF(#REF!="Reserva BT 5 - SUB",D109*#REF!*(E109*F109+G109),”Error”)))))))))))))))))</f>
        <v>#REF!</v>
      </c>
      <c r="J109" s="25" t="e">
        <f>IF(#REF!="Aérea",'Costos iniciales'!H109,IF(#REF!="Subterránea",'Costos iniciales'!I109,"Error"))</f>
        <v>#REF!</v>
      </c>
    </row>
    <row r="110" spans="2:10" x14ac:dyDescent="0.25">
      <c r="B110" s="2">
        <v>5</v>
      </c>
      <c r="C110" s="20">
        <v>6</v>
      </c>
      <c r="D110" s="16" t="e">
        <f>IF(B110=1,#REF!,IF(B110=2,#REF!,IF(B110=3,#REF!,IF(B110=4,#REF!,IF(B110=5,#REF!,IF(B110=6,#REF!,IF(B110=7,#REF!,IF(B110=8,#REF!, IF(B110=9,#REF!,IF(B110=10,#REF!,IF(B110=11,#REF!,”Error”)))))))))))</f>
        <v>#REF!</v>
      </c>
      <c r="E110" s="16" t="e">
        <f>IF(#REF!="Trifásico",3,IF(#REF!="Bifásico",2,IF(#REF!="Monofásico",1)))</f>
        <v>#REF!</v>
      </c>
      <c r="F110" s="16" t="e">
        <f>#REF!</f>
        <v>#REF!</v>
      </c>
      <c r="G110" s="16" t="e">
        <f>IF(#REF!="Si",1,IF(#REF!="No",0))</f>
        <v>#REF!</v>
      </c>
      <c r="H110" s="28" t="e">
        <f>IF(#REF!="Aérea",IF(#REF!="ACSR",D110*#REF!*(E110*F110+G110),IF(#REF!="AAAC",D110*#REF!*(E110*F110+G110),IF(#REF!="AAC semiaislado XLPE 15kV",D110*#REF!*(E110*F110+G110),IF(#REF!="ACSR semiaislado XLPE 15kV",D110*#REF!*(E110*F110+G110), IF(#REF!="AAAC semiaislado XLPE 35kV",D110*#REF!*(E110*F110+G110), IF(#REF!="ACSR semiaislado XLPE 35kV",D110*#REF!*(E110*F110+G110), IF(#REF!="AAAC semiaislado XLPE 35kV",D110*#REF!*(E110*F110+G110), IF(#REF!="AAAC semiaislado XLPE 44kV",D110*#REF!*(E110*F110+G110),IF(#REF!="Trenzada AL",D110*#REF!*(E110*F110+G110), IF(#REF!="Trenzada Cu",D110*#REF!*(E110*F110+G110),IF(#REF!="Cable autosoportado neutro AAAC - XLPE",D110*#REF!*(E110*F110+G110), IF(#REF!="Acometida concéntrica XLPE - 600 V",D110*#REF!*(E110*F110+G110), IF(#REF!="Cable autosoportado neutro ACSR - XLPE",D110*#REF!*(E110*F110+G110), IF(#REF!="Reserva BT 4 - AEO",D110*#REF!*(E110*F110+G110), IF(#REF!="Reserva BT 5 - AEO",D110*#REF!*(E110*F110+G110),”Error”))))))))))))))))</f>
        <v>#REF!</v>
      </c>
      <c r="I110" s="6" t="e">
        <f>IF(#REF!="Subterránea",IF(#REF!="XLPE Cu - 15 kV",D110*#REF!*(E110*F110+G110),IF(#REF!="XLPE Cu - 38 kV",D110*#REF!*(E110*F110+G110),IF(#REF!="XLPE Cu - 46 kV",D110*#REF!*(E110*F110+G110),IF(#REF!="XLPE AL - 15 kV",D110*#REF!*(E110*F110+G110), IF(#REF!="XLPE AL - 38 kV",D110*#REF!*(E110*F110+G110), IF(#REF!="XLPE AL - 46 kV",D110*#REF!*(E110*F110+G110), IF(#REF!="Reserva MT 1 - SUB",D110*#REF!*(E110*F110+G110), IF(#REF!="Reserva MT 2 - SUB",D110*#REF!*(E110*F110+G110),IF(#REF!="THW AL 600 V",D110*#REF!*(E110*F110+G110), IF(#REF!="THWN AL 600 V",D110*#REF!*(E110*F110+G110),IF(#REF!="THWN-2 AL 600 V",D110*#REF!*(E110*F110+G110),IF(#REF!="THWN-2 Cu 600 V",D110*#REF!*(E110*F110+G110), IF(#REF!="Reserva BT 2 - SUB",D110*#REF!*(E110*F110+G110), IF(#REF!="Reserva BT 3 - SUB",D110*#REF!*(E110*F110+G110), IF(#REF!="Reserva BT 4 - SUB",D110*#REF!*(E110*F110+G110), IF(#REF!="Reserva BT 5 - SUB",D110*#REF!*(E110*F110+G110),”Error”)))))))))))))))))</f>
        <v>#REF!</v>
      </c>
      <c r="J110" s="25" t="e">
        <f>IF(#REF!="Aérea",'Costos iniciales'!H110,IF(#REF!="Subterránea",'Costos iniciales'!I110,"Error"))</f>
        <v>#REF!</v>
      </c>
    </row>
    <row r="111" spans="2:10" x14ac:dyDescent="0.25">
      <c r="B111" s="2">
        <v>5</v>
      </c>
      <c r="C111" s="7">
        <v>8</v>
      </c>
      <c r="D111" s="16" t="e">
        <f>IF(B111=1,#REF!,IF(B111=2,#REF!,IF(B111=3,#REF!,IF(B111=4,#REF!,IF(B111=5,#REF!,IF(B111=6,#REF!,IF(B111=7,#REF!,IF(B111=8,#REF!, IF(B111=9,#REF!,IF(B111=10,#REF!,IF(B111=11,#REF!,”Error”)))))))))))</f>
        <v>#REF!</v>
      </c>
      <c r="E111" s="16" t="e">
        <f>IF(#REF!="Trifásico",3,IF(#REF!="Bifásico",2,IF(#REF!="Monofásico",1)))</f>
        <v>#REF!</v>
      </c>
      <c r="F111" s="16" t="e">
        <f>#REF!</f>
        <v>#REF!</v>
      </c>
      <c r="G111" s="16" t="e">
        <f>IF(#REF!="Si",1,IF(#REF!="No",0))</f>
        <v>#REF!</v>
      </c>
      <c r="H111" s="28" t="e">
        <f>IF(#REF!="Aérea",IF(#REF!="ACSR",D111*#REF!*(E111*F111+G111),IF(#REF!="AAAC",D111*#REF!*(E111*F111+G111),IF(#REF!="AAC semiaislado XLPE 15kV",D111*#REF!*(E111*F111+G111),IF(#REF!="ACSR semiaislado XLPE 15kV",D111*#REF!*(E111*F111+G111), IF(#REF!="AAAC semiaislado XLPE 35kV",D111*#REF!*(E111*F111+G111), IF(#REF!="ACSR semiaislado XLPE 35kV",D111*#REF!*(E111*F111+G111), IF(#REF!="AAAC semiaislado XLPE 35kV",D111*#REF!*(E111*F111+G111), IF(#REF!="AAAC semiaislado XLPE 44kV",D111*#REF!*(E111*F111+G111),IF(#REF!="Trenzada AL",D111*#REF!*(E111*F111+G111), IF(#REF!="Trenzada Cu",D111*#REF!*(E111*F111+G111),IF(#REF!="Cable autosoportado neutro AAAC - XLPE",D111*#REF!*(E111*F111+G111), IF(#REF!="Acometida concéntrica XLPE - 600 V",D111*#REF!*(E111*F111+G111), IF(#REF!="Cable autosoportado neutro ACSR - XLPE",D111*#REF!*(E111*F111+G111), IF(#REF!="Reserva BT 4 - AEO",D111*#REF!*(E111*F111+G111), IF(#REF!="Reserva BT 5 - AEO",D111*#REF!*(E111*F111+G111),”Error”))))))))))))))))</f>
        <v>#REF!</v>
      </c>
      <c r="I111" s="6" t="e">
        <f>IF(#REF!="Subterránea",IF(#REF!="XLPE Cu - 15 kV",D111*#REF!*(E111*F111+G111),IF(#REF!="XLPE Cu - 38 kV",D111*#REF!*(E111*F111+G111),IF(#REF!="XLPE Cu - 46 kV",D111*#REF!*(E111*F111+G111),IF(#REF!="XLPE AL - 15 kV",D111*#REF!*(E111*F111+G111), IF(#REF!="XLPE AL - 38 kV",D111*#REF!*(E111*F111+G111), IF(#REF!="XLPE AL - 46 kV",D111*#REF!*(E111*F111+G111), IF(#REF!="Reserva MT 1 - SUB",D111*#REF!*(E111*F111+G111), IF(#REF!="Reserva MT 2 - SUB",D111*#REF!*(E111*F111+G111),IF(#REF!="THW AL 600 V",D111*#REF!*(E111*F111+G111), IF(#REF!="THWN AL 600 V",D111*#REF!*(E111*F111+G111),IF(#REF!="THWN-2 AL 600 V",D111*#REF!*(E111*F111+G111),IF(#REF!="THWN-2 Cu 600 V",D111*#REF!*(E111*F111+G111), IF(#REF!="Reserva BT 2 - SUB",D111*#REF!*(E111*F111+G111), IF(#REF!="Reserva BT 3 - SUB",D111*#REF!*(E111*F111+G111), IF(#REF!="Reserva BT 4 - SUB",D111*#REF!*(E111*F111+G111), IF(#REF!="Reserva BT 5 - SUB",D111*#REF!*(E111*F111+G111),”Error”)))))))))))))))))</f>
        <v>#REF!</v>
      </c>
      <c r="J111" s="25" t="e">
        <f>IF(#REF!="Aérea",'Costos iniciales'!H111,IF(#REF!="Subterránea",'Costos iniciales'!I111,"Error"))</f>
        <v>#REF!</v>
      </c>
    </row>
    <row r="112" spans="2:10" x14ac:dyDescent="0.25">
      <c r="B112" s="2">
        <v>5</v>
      </c>
      <c r="C112" s="7"/>
      <c r="D112" s="16" t="e">
        <f>IF(B112=1,#REF!,IF(B112=2,#REF!,IF(B112=3,#REF!,IF(B112=4,#REF!,IF(B112=5,#REF!,IF(B112=6,#REF!,IF(B112=7,#REF!,IF(B112=8,#REF!, IF(B112=9,#REF!,IF(B112=10,#REF!,IF(B112=11,#REF!,”Error”)))))))))))</f>
        <v>#REF!</v>
      </c>
      <c r="E112" s="16" t="e">
        <f>IF(#REF!="Trifásico",3,IF(#REF!="Bifásico",2,IF(#REF!="Monofásico",1)))</f>
        <v>#REF!</v>
      </c>
      <c r="F112" s="16" t="e">
        <f>#REF!</f>
        <v>#REF!</v>
      </c>
      <c r="G112" s="16" t="e">
        <f>IF(#REF!="Si",1,IF(#REF!="No",0))</f>
        <v>#REF!</v>
      </c>
      <c r="H112" s="28" t="e">
        <f>IF(#REF!="Aérea",IF(#REF!="ACSR",D112*#REF!*(E112*F112+G112),IF(#REF!="AAAC",D112*#REF!*(E112*F112+G112),IF(#REF!="AAC semiaislado XLPE 15kV",D112*#REF!*(E112*F112+G112),IF(#REF!="ACSR semiaislado XLPE 15kV",D112*#REF!*(E112*F112+G112), IF(#REF!="AAAC semiaislado XLPE 35kV",D112*#REF!*(E112*F112+G112), IF(#REF!="ACSR semiaislado XLPE 35kV",D112*#REF!*(E112*F112+G112), IF(#REF!="AAAC semiaislado XLPE 35kV",D112*#REF!*(E112*F112+G112), IF(#REF!="AAAC semiaislado XLPE 44kV",D112*#REF!*(E112*F112+G112),IF(#REF!="Trenzada AL",D112*#REF!*(E112*F112+G112), IF(#REF!="Trenzada Cu",D112*#REF!*(E112*F112+G112),IF(#REF!="Cable autosoportado neutro AAAC - XLPE",D112*#REF!*(E112*F112+G112), IF(#REF!="Acometida concéntrica XLPE - 600 V",D112*#REF!*(E112*F112+G112), IF(#REF!="Cable autosoportado neutro ACSR - XLPE",D112*#REF!*(E112*F112+G112), IF(#REF!="Reserva BT 4 - AEO",D112*#REF!*(E112*F112+G112), IF(#REF!="Reserva BT 5 - AEO",D112*#REF!*(E112*F112+G112),”Error”))))))))))))))))</f>
        <v>#REF!</v>
      </c>
      <c r="I112" s="6" t="e">
        <f>IF(#REF!="Subterránea",IF(#REF!="XLPE Cu - 15 kV",D112*#REF!*(E112*F112+G112),IF(#REF!="XLPE Cu - 38 kV",D112*#REF!*(E112*F112+G112),IF(#REF!="XLPE Cu - 46 kV",D112*#REF!*(E112*F112+G112),IF(#REF!="XLPE AL - 15 kV",D112*#REF!*(E112*F112+G112), IF(#REF!="XLPE AL - 38 kV",D112*#REF!*(E112*F112+G112), IF(#REF!="XLPE AL - 46 kV",D112*#REF!*(E112*F112+G112), IF(#REF!="Reserva MT 1 - SUB",D112*#REF!*(E112*F112+G112), IF(#REF!="Reserva MT 2 - SUB",D112*#REF!*(E112*F112+G112),IF(#REF!="THW AL 600 V",D112*#REF!*(E112*F112+G112), IF(#REF!="THWN AL 600 V",D112*#REF!*(E112*F112+G112),IF(#REF!="THWN-2 AL 600 V",D112*#REF!*(E112*F112+G112),IF(#REF!="THWN-2 Cu 600 V",D112*#REF!*(E112*F112+G112), IF(#REF!="Reserva BT 2 - SUB",D112*#REF!*(E112*F112+G112), IF(#REF!="Reserva BT 3 - SUB",D112*#REF!*(E112*F112+G112), IF(#REF!="Reserva BT 4 - SUB",D112*#REF!*(E112*F112+G112), IF(#REF!="Reserva BT 5 - SUB",D112*#REF!*(E112*F112+G112),”Error”)))))))))))))))))</f>
        <v>#REF!</v>
      </c>
      <c r="J112" s="25" t="e">
        <f>IF(#REF!="Aérea",'Costos iniciales'!H112,IF(#REF!="Subterránea",'Costos iniciales'!I112,"Error"))</f>
        <v>#REF!</v>
      </c>
    </row>
    <row r="113" spans="2:10" x14ac:dyDescent="0.25">
      <c r="B113" s="2">
        <v>5</v>
      </c>
      <c r="C113" s="7"/>
      <c r="D113" s="16" t="e">
        <f>IF(B113=1,#REF!,IF(B113=2,#REF!,IF(B113=3,#REF!,IF(B113=4,#REF!,IF(B113=5,#REF!,IF(B113=6,#REF!,IF(B113=7,#REF!,IF(B113=8,#REF!, IF(B113=9,#REF!,IF(B113=10,#REF!,IF(B113=11,#REF!,”Error”)))))))))))</f>
        <v>#REF!</v>
      </c>
      <c r="E113" s="16" t="e">
        <f>IF(#REF!="Trifásico",3,IF(#REF!="Bifásico",2,IF(#REF!="Monofásico",1)))</f>
        <v>#REF!</v>
      </c>
      <c r="F113" s="16" t="e">
        <f>#REF!</f>
        <v>#REF!</v>
      </c>
      <c r="G113" s="16" t="e">
        <f>IF(#REF!="Si",1,IF(#REF!="No",0))</f>
        <v>#REF!</v>
      </c>
      <c r="H113" s="28" t="e">
        <f>IF(#REF!="Aérea",IF(#REF!="ACSR",D113*#REF!*(E113*F113+G113),IF(#REF!="AAAC",D113*#REF!*(E113*F113+G113),IF(#REF!="AAC semiaislado XLPE 15kV",D113*#REF!*(E113*F113+G113),IF(#REF!="ACSR semiaislado XLPE 15kV",D113*#REF!*(E113*F113+G113), IF(#REF!="AAAC semiaislado XLPE 35kV",D113*#REF!*(E113*F113+G113), IF(#REF!="ACSR semiaislado XLPE 35kV",D113*#REF!*(E113*F113+G113), IF(#REF!="AAAC semiaislado XLPE 35kV",D113*#REF!*(E113*F113+G113), IF(#REF!="AAAC semiaislado XLPE 44kV",D113*#REF!*(E113*F113+G113),IF(#REF!="Trenzada AL",D113*#REF!*(E113*F113+G113), IF(#REF!="Trenzada Cu",D113*#REF!*(E113*F113+G113),IF(#REF!="Cable autosoportado neutro AAAC - XLPE",D113*#REF!*(E113*F113+G113), IF(#REF!="Acometida concéntrica XLPE - 600 V",D113*#REF!*(E113*F113+G113), IF(#REF!="Cable autosoportado neutro ACSR - XLPE",D113*#REF!*(E113*F113+G113), IF(#REF!="Reserva BT 4 - AEO",D113*#REF!*(E113*F113+G113), IF(#REF!="Reserva BT 5 - AEO",D113*#REF!*(E113*F113+G113),”Error”))))))))))))))))</f>
        <v>#REF!</v>
      </c>
      <c r="I113" s="6" t="e">
        <f>IF(#REF!="Subterránea",IF(#REF!="XLPE Cu - 15 kV",D113*#REF!*(E113*F113+G113),IF(#REF!="XLPE Cu - 38 kV",D113*#REF!*(E113*F113+G113),IF(#REF!="XLPE Cu - 46 kV",D113*#REF!*(E113*F113+G113),IF(#REF!="XLPE AL - 15 kV",D113*#REF!*(E113*F113+G113), IF(#REF!="XLPE AL - 38 kV",D113*#REF!*(E113*F113+G113), IF(#REF!="XLPE AL - 46 kV",D113*#REF!*(E113*F113+G113), IF(#REF!="Reserva MT 1 - SUB",D113*#REF!*(E113*F113+G113), IF(#REF!="Reserva MT 2 - SUB",D113*#REF!*(E113*F113+G113),IF(#REF!="THW AL 600 V",D113*#REF!*(E113*F113+G113), IF(#REF!="THWN AL 600 V",D113*#REF!*(E113*F113+G113),IF(#REF!="THWN-2 AL 600 V",D113*#REF!*(E113*F113+G113),IF(#REF!="THWN-2 Cu 600 V",D113*#REF!*(E113*F113+G113), IF(#REF!="Reserva BT 2 - SUB",D113*#REF!*(E113*F113+G113), IF(#REF!="Reserva BT 3 - SUB",D113*#REF!*(E113*F113+G113), IF(#REF!="Reserva BT 4 - SUB",D113*#REF!*(E113*F113+G113), IF(#REF!="Reserva BT 5 - SUB",D113*#REF!*(E113*F113+G113),”Error”)))))))))))))))))</f>
        <v>#REF!</v>
      </c>
      <c r="J113" s="25" t="e">
        <f>IF(#REF!="Aérea",'Costos iniciales'!H113,IF(#REF!="Subterránea",'Costos iniciales'!I113,"Error"))</f>
        <v>#REF!</v>
      </c>
    </row>
    <row r="114" spans="2:10" x14ac:dyDescent="0.25">
      <c r="B114" s="2">
        <v>5</v>
      </c>
      <c r="C114" s="8"/>
      <c r="D114" s="16" t="e">
        <f>IF(B114=1,#REF!,IF(B114=2,#REF!,IF(B114=3,#REF!,IF(B114=4,#REF!,IF(B114=5,#REF!,IF(B114=6,#REF!,IF(B114=7,#REF!,IF(B114=8,#REF!, IF(B114=9,#REF!,IF(B114=10,#REF!,IF(B114=11,#REF!,”Error”)))))))))))</f>
        <v>#REF!</v>
      </c>
      <c r="E114" s="16" t="e">
        <f>IF(#REF!="Trifásico",3,IF(#REF!="Bifásico",2,IF(#REF!="Monofásico",1)))</f>
        <v>#REF!</v>
      </c>
      <c r="F114" s="16" t="e">
        <f>#REF!</f>
        <v>#REF!</v>
      </c>
      <c r="G114" s="16" t="e">
        <f>IF(#REF!="Si",1,IF(#REF!="No",0))</f>
        <v>#REF!</v>
      </c>
      <c r="H114" s="28" t="e">
        <f>IF(#REF!="Aérea",IF(#REF!="ACSR",D114*#REF!*(E114*F114+G114),IF(#REF!="AAAC",D114*#REF!*(E114*F114+G114),IF(#REF!="AAC semiaislado XLPE 15kV",D114*#REF!*(E114*F114+G114),IF(#REF!="ACSR semiaislado XLPE 15kV",D114*#REF!*(E114*F114+G114), IF(#REF!="AAAC semiaislado XLPE 35kV",D114*#REF!*(E114*F114+G114), IF(#REF!="ACSR semiaislado XLPE 35kV",D114*#REF!*(E114*F114+G114), IF(#REF!="AAAC semiaislado XLPE 35kV",D114*#REF!*(E114*F114+G114), IF(#REF!="AAAC semiaislado XLPE 44kV",D114*#REF!*(E114*F114+G114),IF(#REF!="Trenzada AL",D114*#REF!*(E114*F114+G114), IF(#REF!="Trenzada Cu",D114*#REF!*(E114*F114+G114),IF(#REF!="Cable autosoportado neutro AAAC - XLPE",D114*#REF!*(E114*F114+G114), IF(#REF!="Acometida concéntrica XLPE - 600 V",D114*#REF!*(E114*F114+G114), IF(#REF!="Cable autosoportado neutro ACSR - XLPE",D114*#REF!*(E114*F114+G114), IF(#REF!="Reserva BT 4 - AEO",D114*#REF!*(E114*F114+G114), IF(#REF!="Reserva BT 5 - AEO",D114*#REF!*(E114*F114+G114),”Error”))))))))))))))))</f>
        <v>#REF!</v>
      </c>
      <c r="I114" s="6" t="e">
        <f>IF(#REF!="Subterránea",IF(#REF!="XLPE Cu - 15 kV",D114*#REF!*(E114*F114+G114),IF(#REF!="XLPE Cu - 38 kV",D114*#REF!*(E114*F114+G114),IF(#REF!="XLPE Cu - 46 kV",D114*#REF!*(E114*F114+G114),IF(#REF!="XLPE AL - 15 kV",D114*#REF!*(E114*F114+G114), IF(#REF!="XLPE AL - 38 kV",D114*#REF!*(E114*F114+G114), IF(#REF!="XLPE AL - 46 kV",D114*#REF!*(E114*F114+G114), IF(#REF!="Reserva MT 1 - SUB",D114*#REF!*(E114*F114+G114), IF(#REF!="Reserva MT 2 - SUB",D114*#REF!*(E114*F114+G114),IF(#REF!="THW AL 600 V",D114*#REF!*(E114*F114+G114), IF(#REF!="THWN AL 600 V",D114*#REF!*(E114*F114+G114),IF(#REF!="THWN-2 AL 600 V",D114*#REF!*(E114*F114+G114),IF(#REF!="THWN-2 Cu 600 V",D114*#REF!*(E114*F114+G114), IF(#REF!="Reserva BT 2 - SUB",D114*#REF!*(E114*F114+G114), IF(#REF!="Reserva BT 3 - SUB",D114*#REF!*(E114*F114+G114), IF(#REF!="Reserva BT 4 - SUB",D114*#REF!*(E114*F114+G114), IF(#REF!="Reserva BT 5 - SUB",D114*#REF!*(E114*F114+G114),”Error”)))))))))))))))))</f>
        <v>#REF!</v>
      </c>
      <c r="J114" s="25" t="e">
        <f>IF(#REF!="Aérea",'Costos iniciales'!H114,IF(#REF!="Subterránea",'Costos iniciales'!I114,"Error"))</f>
        <v>#REF!</v>
      </c>
    </row>
    <row r="115" spans="2:10" x14ac:dyDescent="0.25">
      <c r="B115" s="2">
        <v>5</v>
      </c>
      <c r="C115" s="7"/>
      <c r="D115" s="16" t="e">
        <f>IF(B115=1,#REF!,IF(B115=2,#REF!,IF(B115=3,#REF!,IF(B115=4,#REF!,IF(B115=5,#REF!,IF(B115=6,#REF!,IF(B115=7,#REF!,IF(B115=8,#REF!, IF(B115=9,#REF!,IF(B115=10,#REF!,IF(B115=11,#REF!,”Error”)))))))))))</f>
        <v>#REF!</v>
      </c>
      <c r="E115" s="16" t="e">
        <f>IF(#REF!="Trifásico",3,IF(#REF!="Bifásico",2,IF(#REF!="Monofásico",1)))</f>
        <v>#REF!</v>
      </c>
      <c r="F115" s="16" t="e">
        <f>#REF!</f>
        <v>#REF!</v>
      </c>
      <c r="G115" s="16" t="e">
        <f>IF(#REF!="Si",1,IF(#REF!="No",0))</f>
        <v>#REF!</v>
      </c>
      <c r="H115" s="28" t="e">
        <f>IF(#REF!="Aérea",IF(#REF!="ACSR",D115*#REF!*(E115*F115+G115),IF(#REF!="AAAC",D115*#REF!*(E115*F115+G115),IF(#REF!="AAC semiaislado XLPE 15kV",D115*#REF!*(E115*F115+G115),IF(#REF!="ACSR semiaislado XLPE 15kV",D115*#REF!*(E115*F115+G115), IF(#REF!="AAAC semiaislado XLPE 35kV",D115*#REF!*(E115*F115+G115), IF(#REF!="ACSR semiaislado XLPE 35kV",D115*#REF!*(E115*F115+G115), IF(#REF!="AAAC semiaislado XLPE 35kV",D115*#REF!*(E115*F115+G115), IF(#REF!="AAAC semiaislado XLPE 44kV",D115*#REF!*(E115*F115+G115),IF(#REF!="Trenzada AL",D115*#REF!*(E115*F115+G115), IF(#REF!="Trenzada Cu",D115*#REF!*(E115*F115+G115),IF(#REF!="Cable autosoportado neutro AAAC - XLPE",D115*#REF!*(E115*F115+G115), IF(#REF!="Acometida concéntrica XLPE - 600 V",D115*#REF!*(E115*F115+G115), IF(#REF!="Cable autosoportado neutro ACSR - XLPE",D115*#REF!*(E115*F115+G115), IF(#REF!="Reserva BT 4 - AEO",D115*#REF!*(E115*F115+G115), IF(#REF!="Reserva BT 5 - AEO",D115*#REF!*(E115*F115+G115),”Error”))))))))))))))))</f>
        <v>#REF!</v>
      </c>
      <c r="I115" s="6" t="e">
        <f>IF(#REF!="Subterránea",IF(#REF!="XLPE Cu - 15 kV",D115*#REF!*(E115*F115+G115),IF(#REF!="XLPE Cu - 38 kV",D115*#REF!*(E115*F115+G115),IF(#REF!="XLPE Cu - 46 kV",D115*#REF!*(E115*F115+G115),IF(#REF!="XLPE AL - 15 kV",D115*#REF!*(E115*F115+G115), IF(#REF!="XLPE AL - 38 kV",D115*#REF!*(E115*F115+G115), IF(#REF!="XLPE AL - 46 kV",D115*#REF!*(E115*F115+G115), IF(#REF!="Reserva MT 1 - SUB",D115*#REF!*(E115*F115+G115), IF(#REF!="Reserva MT 2 - SUB",D115*#REF!*(E115*F115+G115),IF(#REF!="THW AL 600 V",D115*#REF!*(E115*F115+G115), IF(#REF!="THWN AL 600 V",D115*#REF!*(E115*F115+G115),IF(#REF!="THWN-2 AL 600 V",D115*#REF!*(E115*F115+G115),IF(#REF!="THWN-2 Cu 600 V",D115*#REF!*(E115*F115+G115), IF(#REF!="Reserva BT 2 - SUB",D115*#REF!*(E115*F115+G115), IF(#REF!="Reserva BT 3 - SUB",D115*#REF!*(E115*F115+G115), IF(#REF!="Reserva BT 4 - SUB",D115*#REF!*(E115*F115+G115), IF(#REF!="Reserva BT 5 - SUB",D115*#REF!*(E115*F115+G115),”Error”)))))))))))))))))</f>
        <v>#REF!</v>
      </c>
      <c r="J115" s="25" t="e">
        <f>IF(#REF!="Aérea",'Costos iniciales'!H115,IF(#REF!="Subterránea",'Costos iniciales'!I115,"Error"))</f>
        <v>#REF!</v>
      </c>
    </row>
    <row r="116" spans="2:10" x14ac:dyDescent="0.25">
      <c r="B116" s="2">
        <v>5</v>
      </c>
      <c r="C116" s="8"/>
      <c r="D116" s="16" t="e">
        <f>IF(B116=1,#REF!,IF(B116=2,#REF!,IF(B116=3,#REF!,IF(B116=4,#REF!,IF(B116=5,#REF!,IF(B116=6,#REF!,IF(B116=7,#REF!,IF(B116=8,#REF!, IF(B116=9,#REF!,IF(B116=10,#REF!,IF(B116=11,#REF!,”Error”)))))))))))</f>
        <v>#REF!</v>
      </c>
      <c r="E116" s="16" t="e">
        <f>IF(#REF!="Trifásico",3,IF(#REF!="Bifásico",2,IF(#REF!="Monofásico",1)))</f>
        <v>#REF!</v>
      </c>
      <c r="F116" s="16" t="e">
        <f>#REF!</f>
        <v>#REF!</v>
      </c>
      <c r="G116" s="16" t="e">
        <f>IF(#REF!="Si",1,IF(#REF!="No",0))</f>
        <v>#REF!</v>
      </c>
      <c r="H116" s="28" t="e">
        <f>IF(#REF!="Aérea",IF(#REF!="ACSR",D116*#REF!*(E116*F116+G116),IF(#REF!="AAAC",D116*#REF!*(E116*F116+G116),IF(#REF!="AAC semiaislado XLPE 15kV",D116*#REF!*(E116*F116+G116),IF(#REF!="ACSR semiaislado XLPE 15kV",D116*#REF!*(E116*F116+G116), IF(#REF!="AAAC semiaislado XLPE 35kV",D116*#REF!*(E116*F116+G116), IF(#REF!="ACSR semiaislado XLPE 35kV",D116*#REF!*(E116*F116+G116), IF(#REF!="AAAC semiaislado XLPE 35kV",D116*#REF!*(E116*F116+G116), IF(#REF!="AAAC semiaislado XLPE 44kV",D116*#REF!*(E116*F116+G116),IF(#REF!="Trenzada AL",D116*#REF!*(E116*F116+G116), IF(#REF!="Trenzada Cu",D116*#REF!*(E116*F116+G116),IF(#REF!="Cable autosoportado neutro AAAC - XLPE",D116*#REF!*(E116*F116+G116), IF(#REF!="Acometida concéntrica XLPE - 600 V",D116*#REF!*(E116*F116+G116), IF(#REF!="Cable autosoportado neutro ACSR - XLPE",D116*#REF!*(E116*F116+G116), IF(#REF!="Reserva BT 4 - AEO",D116*#REF!*(E116*F116+G116), IF(#REF!="Reserva BT 5 - AEO",D116*#REF!*(E116*F116+G116),”Error”))))))))))))))))</f>
        <v>#REF!</v>
      </c>
      <c r="I116" s="6" t="e">
        <f>IF(#REF!="Subterránea",IF(#REF!="XLPE Cu - 15 kV",D116*#REF!*(E116*F116+G116),IF(#REF!="XLPE Cu - 38 kV",D116*#REF!*(E116*F116+G116),IF(#REF!="XLPE Cu - 46 kV",D116*#REF!*(E116*F116+G116),IF(#REF!="XLPE AL - 15 kV",D116*#REF!*(E116*F116+G116), IF(#REF!="XLPE AL - 38 kV",D116*#REF!*(E116*F116+G116), IF(#REF!="XLPE AL - 46 kV",D116*#REF!*(E116*F116+G116), IF(#REF!="Reserva MT 1 - SUB",D116*#REF!*(E116*F116+G116), IF(#REF!="Reserva MT 2 - SUB",D116*#REF!*(E116*F116+G116),IF(#REF!="THW AL 600 V",D116*#REF!*(E116*F116+G116), IF(#REF!="THWN AL 600 V",D116*#REF!*(E116*F116+G116),IF(#REF!="THWN-2 AL 600 V",D116*#REF!*(E116*F116+G116),IF(#REF!="THWN-2 Cu 600 V",D116*#REF!*(E116*F116+G116), IF(#REF!="Reserva BT 2 - SUB",D116*#REF!*(E116*F116+G116), IF(#REF!="Reserva BT 3 - SUB",D116*#REF!*(E116*F116+G116), IF(#REF!="Reserva BT 4 - SUB",D116*#REF!*(E116*F116+G116), IF(#REF!="Reserva BT 5 - SUB",D116*#REF!*(E116*F116+G116),”Error”)))))))))))))))))</f>
        <v>#REF!</v>
      </c>
      <c r="J116" s="25" t="e">
        <f>IF(#REF!="Aérea",'Costos iniciales'!H116,IF(#REF!="Subterránea",'Costos iniciales'!I116,"Error"))</f>
        <v>#REF!</v>
      </c>
    </row>
    <row r="117" spans="2:10" x14ac:dyDescent="0.25">
      <c r="B117" s="2">
        <v>5</v>
      </c>
      <c r="C117" s="7"/>
      <c r="D117" s="16" t="e">
        <f>IF(B117=1,#REF!,IF(B117=2,#REF!,IF(B117=3,#REF!,IF(B117=4,#REF!,IF(B117=5,#REF!,IF(B117=6,#REF!,IF(B117=7,#REF!,IF(B117=8,#REF!, IF(B117=9,#REF!,IF(B117=10,#REF!,IF(B117=11,#REF!,”Error”)))))))))))</f>
        <v>#REF!</v>
      </c>
      <c r="E117" s="16" t="e">
        <f>IF(#REF!="Trifásico",3,IF(#REF!="Bifásico",2,IF(#REF!="Monofásico",1)))</f>
        <v>#REF!</v>
      </c>
      <c r="F117" s="16" t="e">
        <f>#REF!</f>
        <v>#REF!</v>
      </c>
      <c r="G117" s="16" t="e">
        <f>IF(#REF!="Si",1,IF(#REF!="No",0))</f>
        <v>#REF!</v>
      </c>
      <c r="H117" s="28" t="e">
        <f>IF(#REF!="Aérea",IF(#REF!="ACSR",D117*#REF!*(E117*F117+G117),IF(#REF!="AAAC",D117*#REF!*(E117*F117+G117),IF(#REF!="AAC semiaislado XLPE 15kV",D117*#REF!*(E117*F117+G117),IF(#REF!="ACSR semiaislado XLPE 15kV",D117*#REF!*(E117*F117+G117), IF(#REF!="AAAC semiaislado XLPE 35kV",D117*#REF!*(E117*F117+G117), IF(#REF!="ACSR semiaislado XLPE 35kV",D117*#REF!*(E117*F117+G117), IF(#REF!="AAAC semiaislado XLPE 35kV",D117*#REF!*(E117*F117+G117), IF(#REF!="AAAC semiaislado XLPE 44kV",D117*#REF!*(E117*F117+G117),IF(#REF!="Trenzada AL",D117*#REF!*(E117*F117+G117), IF(#REF!="Trenzada Cu",D117*#REF!*(E117*F117+G117),IF(#REF!="Cable autosoportado neutro AAAC - XLPE",D117*#REF!*(E117*F117+G117), IF(#REF!="Acometida concéntrica XLPE - 600 V",D117*#REF!*(E117*F117+G117), IF(#REF!="Cable autosoportado neutro ACSR - XLPE",D117*#REF!*(E117*F117+G117), IF(#REF!="Reserva BT 4 - AEO",D117*#REF!*(E117*F117+G117), IF(#REF!="Reserva BT 5 - AEO",D117*#REF!*(E117*F117+G117),”Error”))))))))))))))))</f>
        <v>#REF!</v>
      </c>
      <c r="I117" s="6" t="e">
        <f>IF(#REF!="Subterránea",IF(#REF!="XLPE Cu - 15 kV",D117*#REF!*(E117*F117+G117),IF(#REF!="XLPE Cu - 38 kV",D117*#REF!*(E117*F117+G117),IF(#REF!="XLPE Cu - 46 kV",D117*#REF!*(E117*F117+G117),IF(#REF!="XLPE AL - 15 kV",D117*#REF!*(E117*F117+G117), IF(#REF!="XLPE AL - 38 kV",D117*#REF!*(E117*F117+G117), IF(#REF!="XLPE AL - 46 kV",D117*#REF!*(E117*F117+G117), IF(#REF!="Reserva MT 1 - SUB",D117*#REF!*(E117*F117+G117), IF(#REF!="Reserva MT 2 - SUB",D117*#REF!*(E117*F117+G117),IF(#REF!="THW AL 600 V",D117*#REF!*(E117*F117+G117), IF(#REF!="THWN AL 600 V",D117*#REF!*(E117*F117+G117),IF(#REF!="THWN-2 AL 600 V",D117*#REF!*(E117*F117+G117),IF(#REF!="THWN-2 Cu 600 V",D117*#REF!*(E117*F117+G117), IF(#REF!="Reserva BT 2 - SUB",D117*#REF!*(E117*F117+G117), IF(#REF!="Reserva BT 3 - SUB",D117*#REF!*(E117*F117+G117), IF(#REF!="Reserva BT 4 - SUB",D117*#REF!*(E117*F117+G117), IF(#REF!="Reserva BT 5 - SUB",D117*#REF!*(E117*F117+G117),”Error”)))))))))))))))))</f>
        <v>#REF!</v>
      </c>
      <c r="J117" s="25" t="e">
        <f>IF(#REF!="Aérea",'Costos iniciales'!H117,IF(#REF!="Subterránea",'Costos iniciales'!I117,"Error"))</f>
        <v>#REF!</v>
      </c>
    </row>
    <row r="118" spans="2:10" x14ac:dyDescent="0.25">
      <c r="B118" s="2">
        <v>6</v>
      </c>
      <c r="C118" s="2">
        <v>1000</v>
      </c>
      <c r="D118" s="16" t="e">
        <f>IF(B118=1,#REF!,IF(B118=2,#REF!,IF(B118=3,#REF!,IF(B118=4,#REF!,IF(B118=5,#REF!,IF(B118=6,#REF!,IF(B118=7,#REF!,IF(B118=8,#REF!, IF(B118=9,#REF!,IF(B118=10,#REF!,IF(B118=11,#REF!,”Error”)))))))))))</f>
        <v>#REF!</v>
      </c>
      <c r="E118" s="16" t="e">
        <f>IF(#REF!="Trifásico",3,IF(#REF!="Bifásico",2,IF(#REF!="Monofásico",1)))</f>
        <v>#REF!</v>
      </c>
      <c r="F118" s="16" t="e">
        <f>#REF!</f>
        <v>#REF!</v>
      </c>
      <c r="G118" s="16" t="e">
        <f>IF(#REF!="Si",1,IF(#REF!="No",0))</f>
        <v>#REF!</v>
      </c>
      <c r="H118" s="28" t="e">
        <f>IF(#REF!="Aérea",IF(#REF!="ACSR",D118*#REF!*(E118*F118+G118),IF(#REF!="AAAC",D118*#REF!*(E118*F118+G118),IF(#REF!="AAC semiaislado XLPE 15kV",D118*#REF!*(E118*F118+G118),IF(#REF!="ACSR semiaislado XLPE 15kV",D118*#REF!*(E118*F118+G118), IF(#REF!="AAAC semiaislado XLPE 35kV",D118*#REF!*(E118*F118+G118), IF(#REF!="ACSR semiaislado XLPE 35kV",D118*#REF!*(E118*F118+G118), IF(#REF!="AAAC semiaislado XLPE 35kV",D118*#REF!*(E118*F118+G118), IF(#REF!="AAAC semiaislado XLPE 44kV",D118*#REF!*(E118*F118+G118),IF(#REF!="Trenzada AL",D118*#REF!*(E118*F118+G118), IF(#REF!="Trenzada Cu",D118*#REF!*(E118*F118+G118),IF(#REF!="Cable autosoportado neutro AAAC - XLPE",D118*#REF!*(E118*F118+G118), IF(#REF!="Acometida concéntrica XLPE - 600 V",D118*#REF!*(E118*F118+G118), IF(#REF!="Cable autosoportado neutro ACSR - XLPE",D118*#REF!*(E118*F118+G118), IF(#REF!="Reserva BT 4 - AEO",D118*#REF!*(E118*F118+G118), IF(#REF!="Reserva BT 5 - AEO",D118*#REF!*(E118*F118+G118),”Error”))))))))))))))))</f>
        <v>#REF!</v>
      </c>
      <c r="I118" s="6" t="e">
        <f>IF(#REF!="Subterránea",IF(#REF!="XLPE Cu - 15 kV",D118*#REF!*(E118*F118+G118),IF(#REF!="XLPE Cu - 38 kV",D118*#REF!*(E118*F118+G118),IF(#REF!="XLPE Cu - 46 kV",D118*#REF!*(E118*F118+G118),IF(#REF!="XLPE AL - 15 kV",D118*#REF!*(E118*F118+G118), IF(#REF!="XLPE AL - 38 kV",D118*#REF!*(E118*F118+G118), IF(#REF!="XLPE AL - 46 kV",D118*#REF!*(E118*F118+G118), IF(#REF!="Reserva MT 1 - SUB",D118*#REF!*(E118*F118+G118), IF(#REF!="Reserva MT 2 - SUB",D118*#REF!*(E118*F118+G118),IF(#REF!="THW AL 600 V",D118*#REF!*(E118*F118+G118), IF(#REF!="THWN AL 600 V",D118*#REF!*(E118*F118+G118),IF(#REF!="THWN-2 AL 600 V",D118*#REF!*(E118*F118+G118),IF(#REF!="THWN-2 Cu 600 V",D118*#REF!*(E118*F118+G118), IF(#REF!="Reserva BT 2 - SUB",D118*#REF!*(E118*F118+G118), IF(#REF!="Reserva BT 3 - SUB",D118*#REF!*(E118*F118+G118), IF(#REF!="Reserva BT 4 - SUB",D118*#REF!*(E118*F118+G118), IF(#REF!="Reserva BT 5 - SUB",D118*#REF!*(E118*F118+G118),”Error”)))))))))))))))))</f>
        <v>#REF!</v>
      </c>
      <c r="J118" s="17" t="e">
        <f>IF(#REF!="Aérea",'Costos iniciales'!H118,IF(#REF!="Subterránea",'Costos iniciales'!I118,"Error"))</f>
        <v>#REF!</v>
      </c>
    </row>
    <row r="119" spans="2:10" x14ac:dyDescent="0.25">
      <c r="B119" s="2">
        <v>6</v>
      </c>
      <c r="C119" s="24">
        <v>795</v>
      </c>
      <c r="D119" s="16" t="e">
        <f>IF(B119=1,#REF!,IF(B119=2,#REF!,IF(B119=3,#REF!,IF(B119=4,#REF!,IF(B119=5,#REF!,IF(B119=6,#REF!,IF(B119=7,#REF!,IF(B119=8,#REF!, IF(B119=9,#REF!,IF(B119=10,#REF!,IF(B119=11,#REF!,”Error”)))))))))))</f>
        <v>#REF!</v>
      </c>
      <c r="E119" s="16" t="e">
        <f>IF(#REF!="Trifásico",3,IF(#REF!="Bifásico",2,IF(#REF!="Monofásico",1)))</f>
        <v>#REF!</v>
      </c>
      <c r="F119" s="16" t="e">
        <f>#REF!</f>
        <v>#REF!</v>
      </c>
      <c r="G119" s="16" t="e">
        <f>IF(#REF!="Si",1,IF(#REF!="No",0))</f>
        <v>#REF!</v>
      </c>
      <c r="H119" s="28" t="e">
        <f>IF(#REF!="Aérea",IF(#REF!="ACSR",D119*#REF!*(E119*F119+G119),IF(#REF!="AAAC",D119*#REF!*(E119*F119+G119),IF(#REF!="AAC semiaislado XLPE 15kV",D119*#REF!*(E119*F119+G119),IF(#REF!="ACSR semiaislado XLPE 15kV",D119*#REF!*(E119*F119+G119), IF(#REF!="AAAC semiaislado XLPE 35kV",D119*#REF!*(E119*F119+G119), IF(#REF!="ACSR semiaislado XLPE 35kV",D119*#REF!*(E119*F119+G119), IF(#REF!="AAAC semiaislado XLPE 35kV",D119*#REF!*(E119*F119+G119), IF(#REF!="AAAC semiaislado XLPE 44kV",D119*#REF!*(E119*F119+G119),IF(#REF!="Trenzada AL",D119*#REF!*(E119*F119+G119), IF(#REF!="Trenzada Cu",D119*#REF!*(E119*F119+G119),IF(#REF!="Cable autosoportado neutro AAAC - XLPE",D119*#REF!*(E119*F119+G119), IF(#REF!="Acometida concéntrica XLPE - 600 V",D119*#REF!*(E119*F119+G119), IF(#REF!="Cable autosoportado neutro ACSR - XLPE",D119*#REF!*(E119*F119+G119), IF(#REF!="Reserva BT 4 - AEO",D119*#REF!*(E119*F119+G119), IF(#REF!="Reserva BT 5 - AEO",D119*#REF!*(E119*F119+G119),”Error”))))))))))))))))</f>
        <v>#REF!</v>
      </c>
      <c r="I119" s="6" t="e">
        <f>IF(#REF!="Subterránea",IF(#REF!="XLPE Cu - 15 kV",D119*#REF!*(E119*F119+G119),IF(#REF!="XLPE Cu - 38 kV",D119*#REF!*(E119*F119+G119),IF(#REF!="XLPE Cu - 46 kV",D119*#REF!*(E119*F119+G119),IF(#REF!="XLPE AL - 15 kV",D119*#REF!*(E119*F119+G119), IF(#REF!="XLPE AL - 38 kV",D119*#REF!*(E119*F119+G119), IF(#REF!="XLPE AL - 46 kV",D119*#REF!*(E119*F119+G119), IF(#REF!="Reserva MT 1 - SUB",D119*#REF!*(E119*F119+G119), IF(#REF!="Reserva MT 2 - SUB",D119*#REF!*(E119*F119+G119),IF(#REF!="THW AL 600 V",D119*#REF!*(E119*F119+G119), IF(#REF!="THWN AL 600 V",D119*#REF!*(E119*F119+G119),IF(#REF!="THWN-2 AL 600 V",D119*#REF!*(E119*F119+G119),IF(#REF!="THWN-2 Cu 600 V",D119*#REF!*(E119*F119+G119), IF(#REF!="Reserva BT 2 - SUB",D119*#REF!*(E119*F119+G119), IF(#REF!="Reserva BT 3 - SUB",D119*#REF!*(E119*F119+G119), IF(#REF!="Reserva BT 4 - SUB",D119*#REF!*(E119*F119+G119), IF(#REF!="Reserva BT 5 - SUB",D119*#REF!*(E119*F119+G119),”Error”)))))))))))))))))</f>
        <v>#REF!</v>
      </c>
      <c r="J119" s="25" t="e">
        <f>IF(#REF!="Aérea",'Costos iniciales'!H119,IF(#REF!="Subterránea",'Costos iniciales'!I119,"Error"))</f>
        <v>#REF!</v>
      </c>
    </row>
    <row r="120" spans="2:10" x14ac:dyDescent="0.25">
      <c r="B120" s="2">
        <v>6</v>
      </c>
      <c r="C120" s="22">
        <v>500</v>
      </c>
      <c r="D120" s="16" t="e">
        <f>IF(B120=1,#REF!,IF(B120=2,#REF!,IF(B120=3,#REF!,IF(B120=4,#REF!,IF(B120=5,#REF!,IF(B120=6,#REF!,IF(B120=7,#REF!,IF(B120=8,#REF!, IF(B120=9,#REF!,IF(B120=10,#REF!,IF(B120=11,#REF!,”Error”)))))))))))</f>
        <v>#REF!</v>
      </c>
      <c r="E120" s="16" t="e">
        <f>IF(#REF!="Trifásico",3,IF(#REF!="Bifásico",2,IF(#REF!="Monofásico",1)))</f>
        <v>#REF!</v>
      </c>
      <c r="F120" s="16" t="e">
        <f>#REF!</f>
        <v>#REF!</v>
      </c>
      <c r="G120" s="16" t="e">
        <f>IF(#REF!="Si",1,IF(#REF!="No",0))</f>
        <v>#REF!</v>
      </c>
      <c r="H120" s="28" t="e">
        <f>IF(#REF!="Aérea",IF(#REF!="ACSR",D120*#REF!*(E120*F120+G120),IF(#REF!="AAAC",D120*#REF!*(E120*F120+G120),IF(#REF!="AAC semiaislado XLPE 15kV",D120*#REF!*(E120*F120+G120),IF(#REF!="ACSR semiaislado XLPE 15kV",D120*#REF!*(E120*F120+G120), IF(#REF!="AAAC semiaislado XLPE 35kV",D120*#REF!*(E120*F120+G120), IF(#REF!="ACSR semiaislado XLPE 35kV",D120*#REF!*(E120*F120+G120), IF(#REF!="AAAC semiaislado XLPE 35kV",D120*#REF!*(E120*F120+G120), IF(#REF!="AAAC semiaislado XLPE 44kV",D120*#REF!*(E120*F120+G120),IF(#REF!="Trenzada AL",D120*#REF!*(E120*F120+G120), IF(#REF!="Trenzada Cu",D120*#REF!*(E120*F120+G120),IF(#REF!="Cable autosoportado neutro AAAC - XLPE",D120*#REF!*(E120*F120+G120), IF(#REF!="Acometida concéntrica XLPE - 600 V",D120*#REF!*(E120*F120+G120), IF(#REF!="Cable autosoportado neutro ACSR - XLPE",D120*#REF!*(E120*F120+G120), IF(#REF!="Reserva BT 4 - AEO",D120*#REF!*(E120*F120+G120), IF(#REF!="Reserva BT 5 - AEO",D120*#REF!*(E120*F120+G120),”Error”))))))))))))))))</f>
        <v>#REF!</v>
      </c>
      <c r="I120" s="6" t="e">
        <f>IF(#REF!="Subterránea",IF(#REF!="XLPE Cu - 15 kV",D120*#REF!*(E120*F120+G120),IF(#REF!="XLPE Cu - 38 kV",D120*#REF!*(E120*F120+G120),IF(#REF!="XLPE Cu - 46 kV",D120*#REF!*(E120*F120+G120),IF(#REF!="XLPE AL - 15 kV",D120*#REF!*(E120*F120+G120), IF(#REF!="XLPE AL - 38 kV",D120*#REF!*(E120*F120+G120), IF(#REF!="XLPE AL - 46 kV",D120*#REF!*(E120*F120+G120), IF(#REF!="Reserva MT 1 - SUB",D120*#REF!*(E120*F120+G120), IF(#REF!="Reserva MT 2 - SUB",D120*#REF!*(E120*F120+G120),IF(#REF!="THW AL 600 V",D120*#REF!*(E120*F120+G120), IF(#REF!="THWN AL 600 V",D120*#REF!*(E120*F120+G120),IF(#REF!="THWN-2 AL 600 V",D120*#REF!*(E120*F120+G120),IF(#REF!="THWN-2 Cu 600 V",D120*#REF!*(E120*F120+G120), IF(#REF!="Reserva BT 2 - SUB",D120*#REF!*(E120*F120+G120), IF(#REF!="Reserva BT 3 - SUB",D120*#REF!*(E120*F120+G120), IF(#REF!="Reserva BT 4 - SUB",D120*#REF!*(E120*F120+G120), IF(#REF!="Reserva BT 5 - SUB",D120*#REF!*(E120*F120+G120),”Error”)))))))))))))))))</f>
        <v>#REF!</v>
      </c>
      <c r="J120" s="25" t="e">
        <f>IF(#REF!="Aérea",'Costos iniciales'!H120,IF(#REF!="Subterránea",'Costos iniciales'!I120,"Error"))</f>
        <v>#REF!</v>
      </c>
    </row>
    <row r="121" spans="2:10" x14ac:dyDescent="0.25">
      <c r="B121" s="2">
        <v>6</v>
      </c>
      <c r="C121" s="20">
        <v>477</v>
      </c>
      <c r="D121" s="16" t="e">
        <f>IF(B121=1,#REF!,IF(B121=2,#REF!,IF(B121=3,#REF!,IF(B121=4,#REF!,IF(B121=5,#REF!,IF(B121=6,#REF!,IF(B121=7,#REF!,IF(B121=8,#REF!, IF(B121=9,#REF!,IF(B121=10,#REF!,IF(B121=11,#REF!,”Error”)))))))))))</f>
        <v>#REF!</v>
      </c>
      <c r="E121" s="16" t="e">
        <f>IF(#REF!="Trifásico",3,IF(#REF!="Bifásico",2,IF(#REF!="Monofásico",1)))</f>
        <v>#REF!</v>
      </c>
      <c r="F121" s="16" t="e">
        <f>#REF!</f>
        <v>#REF!</v>
      </c>
      <c r="G121" s="16" t="e">
        <f>IF(#REF!="Si",1,IF(#REF!="No",0))</f>
        <v>#REF!</v>
      </c>
      <c r="H121" s="28" t="e">
        <f>IF(#REF!="Aérea",IF(#REF!="ACSR",D121*#REF!*(E121*F121+G121),IF(#REF!="AAAC",D121*#REF!*(E121*F121+G121),IF(#REF!="AAC semiaislado XLPE 15kV",D121*#REF!*(E121*F121+G121),IF(#REF!="ACSR semiaislado XLPE 15kV",D121*#REF!*(E121*F121+G121), IF(#REF!="AAAC semiaislado XLPE 35kV",D121*#REF!*(E121*F121+G121), IF(#REF!="ACSR semiaislado XLPE 35kV",D121*#REF!*(E121*F121+G121), IF(#REF!="AAAC semiaislado XLPE 35kV",D121*#REF!*(E121*F121+G121), IF(#REF!="AAAC semiaislado XLPE 44kV",D121*#REF!*(E121*F121+G121),IF(#REF!="Trenzada AL",D121*#REF!*(E121*F121+G121), IF(#REF!="Trenzada Cu",D121*#REF!*(E121*F121+G121),IF(#REF!="Cable autosoportado neutro AAAC - XLPE",D121*#REF!*(E121*F121+G121), IF(#REF!="Acometida concéntrica XLPE - 600 V",D121*#REF!*(E121*F121+G121), IF(#REF!="Cable autosoportado neutro ACSR - XLPE",D121*#REF!*(E121*F121+G121), IF(#REF!="Reserva BT 4 - AEO",D121*#REF!*(E121*F121+G121), IF(#REF!="Reserva BT 5 - AEO",D121*#REF!*(E121*F121+G121),”Error”))))))))))))))))</f>
        <v>#REF!</v>
      </c>
      <c r="I121" s="6" t="e">
        <f>IF(#REF!="Subterránea",IF(#REF!="XLPE Cu - 15 kV",D121*#REF!*(E121*F121+G121),IF(#REF!="XLPE Cu - 38 kV",D121*#REF!*(E121*F121+G121),IF(#REF!="XLPE Cu - 46 kV",D121*#REF!*(E121*F121+G121),IF(#REF!="XLPE AL - 15 kV",D121*#REF!*(E121*F121+G121), IF(#REF!="XLPE AL - 38 kV",D121*#REF!*(E121*F121+G121), IF(#REF!="XLPE AL - 46 kV",D121*#REF!*(E121*F121+G121), IF(#REF!="Reserva MT 1 - SUB",D121*#REF!*(E121*F121+G121), IF(#REF!="Reserva MT 2 - SUB",D121*#REF!*(E121*F121+G121),IF(#REF!="THW AL 600 V",D121*#REF!*(E121*F121+G121), IF(#REF!="THWN AL 600 V",D121*#REF!*(E121*F121+G121),IF(#REF!="THWN-2 AL 600 V",D121*#REF!*(E121*F121+G121),IF(#REF!="THWN-2 Cu 600 V",D121*#REF!*(E121*F121+G121), IF(#REF!="Reserva BT 2 - SUB",D121*#REF!*(E121*F121+G121), IF(#REF!="Reserva BT 3 - SUB",D121*#REF!*(E121*F121+G121), IF(#REF!="Reserva BT 4 - SUB",D121*#REF!*(E121*F121+G121), IF(#REF!="Reserva BT 5 - SUB",D121*#REF!*(E121*F121+G121),”Error”)))))))))))))))))</f>
        <v>#REF!</v>
      </c>
      <c r="J121" s="25" t="e">
        <f>IF(#REF!="Aérea",'Costos iniciales'!H121,IF(#REF!="Subterránea",'Costos iniciales'!I121,"Error"))</f>
        <v>#REF!</v>
      </c>
    </row>
    <row r="122" spans="2:10" x14ac:dyDescent="0.25">
      <c r="B122" s="2">
        <v>6</v>
      </c>
      <c r="C122" s="20">
        <v>350</v>
      </c>
      <c r="D122" s="16" t="e">
        <f>IF(B122=1,#REF!,IF(B122=2,#REF!,IF(B122=3,#REF!,IF(B122=4,#REF!,IF(B122=5,#REF!,IF(B122=6,#REF!,IF(B122=7,#REF!,IF(B122=8,#REF!, IF(B122=9,#REF!,IF(B122=10,#REF!,IF(B122=11,#REF!,”Error”)))))))))))</f>
        <v>#REF!</v>
      </c>
      <c r="E122" s="16" t="e">
        <f>IF(#REF!="Trifásico",3,IF(#REF!="Bifásico",2,IF(#REF!="Monofásico",1)))</f>
        <v>#REF!</v>
      </c>
      <c r="F122" s="16" t="e">
        <f>#REF!</f>
        <v>#REF!</v>
      </c>
      <c r="G122" s="16" t="e">
        <f>IF(#REF!="Si",1,IF(#REF!="No",0))</f>
        <v>#REF!</v>
      </c>
      <c r="H122" s="28" t="e">
        <f>IF(#REF!="Aérea",IF(#REF!="ACSR",D122*#REF!*(E122*F122+G122),IF(#REF!="AAAC",D122*#REF!*(E122*F122+G122),IF(#REF!="AAC semiaislado XLPE 15kV",D122*#REF!*(E122*F122+G122),IF(#REF!="ACSR semiaislado XLPE 15kV",D122*#REF!*(E122*F122+G122), IF(#REF!="AAAC semiaislado XLPE 35kV",D122*#REF!*(E122*F122+G122), IF(#REF!="ACSR semiaislado XLPE 35kV",D122*#REF!*(E122*F122+G122), IF(#REF!="AAAC semiaislado XLPE 35kV",D122*#REF!*(E122*F122+G122), IF(#REF!="AAAC semiaislado XLPE 44kV",D122*#REF!*(E122*F122+G122),IF(#REF!="Trenzada AL",D122*#REF!*(E122*F122+G122), IF(#REF!="Trenzada Cu",D122*#REF!*(E122*F122+G122),IF(#REF!="Cable autosoportado neutro AAAC - XLPE",D122*#REF!*(E122*F122+G122), IF(#REF!="Acometida concéntrica XLPE - 600 V",D122*#REF!*(E122*F122+G122), IF(#REF!="Cable autosoportado neutro ACSR - XLPE",D122*#REF!*(E122*F122+G122), IF(#REF!="Reserva BT 4 - AEO",D122*#REF!*(E122*F122+G122), IF(#REF!="Reserva BT 5 - AEO",D122*#REF!*(E122*F122+G122),”Error”))))))))))))))))</f>
        <v>#REF!</v>
      </c>
      <c r="I122" s="6" t="e">
        <f>IF(#REF!="Subterránea",IF(#REF!="XLPE Cu - 15 kV",D122*#REF!*(E122*F122+G122),IF(#REF!="XLPE Cu - 38 kV",D122*#REF!*(E122*F122+G122),IF(#REF!="XLPE Cu - 46 kV",D122*#REF!*(E122*F122+G122),IF(#REF!="XLPE AL - 15 kV",D122*#REF!*(E122*F122+G122), IF(#REF!="XLPE AL - 38 kV",D122*#REF!*(E122*F122+G122), IF(#REF!="XLPE AL - 46 kV",D122*#REF!*(E122*F122+G122), IF(#REF!="Reserva MT 1 - SUB",D122*#REF!*(E122*F122+G122), IF(#REF!="Reserva MT 2 - SUB",D122*#REF!*(E122*F122+G122),IF(#REF!="THW AL 600 V",D122*#REF!*(E122*F122+G122), IF(#REF!="THWN AL 600 V",D122*#REF!*(E122*F122+G122),IF(#REF!="THWN-2 AL 600 V",D122*#REF!*(E122*F122+G122),IF(#REF!="THWN-2 Cu 600 V",D122*#REF!*(E122*F122+G122), IF(#REF!="Reserva BT 2 - SUB",D122*#REF!*(E122*F122+G122), IF(#REF!="Reserva BT 3 - SUB",D122*#REF!*(E122*F122+G122), IF(#REF!="Reserva BT 4 - SUB",D122*#REF!*(E122*F122+G122), IF(#REF!="Reserva BT 5 - SUB",D122*#REF!*(E122*F122+G122),”Error”)))))))))))))))))</f>
        <v>#REF!</v>
      </c>
      <c r="J122" s="25" t="e">
        <f>IF(#REF!="Aérea",'Costos iniciales'!H122,IF(#REF!="Subterránea",'Costos iniciales'!I122,"Error"))</f>
        <v>#REF!</v>
      </c>
    </row>
    <row r="123" spans="2:10" x14ac:dyDescent="0.25">
      <c r="B123" s="2">
        <v>6</v>
      </c>
      <c r="C123" s="20">
        <v>336</v>
      </c>
      <c r="D123" s="16" t="e">
        <f>IF(B123=1,#REF!,IF(B123=2,#REF!,IF(B123=3,#REF!,IF(B123=4,#REF!,IF(B123=5,#REF!,IF(B123=6,#REF!,IF(B123=7,#REF!,IF(B123=8,#REF!, IF(B123=9,#REF!,IF(B123=10,#REF!,IF(B123=11,#REF!,”Error”)))))))))))</f>
        <v>#REF!</v>
      </c>
      <c r="E123" s="16" t="e">
        <f>IF(#REF!="Trifásico",3,IF(#REF!="Bifásico",2,IF(#REF!="Monofásico",1)))</f>
        <v>#REF!</v>
      </c>
      <c r="F123" s="16" t="e">
        <f>#REF!</f>
        <v>#REF!</v>
      </c>
      <c r="G123" s="16" t="e">
        <f>IF(#REF!="Si",1,IF(#REF!="No",0))</f>
        <v>#REF!</v>
      </c>
      <c r="H123" s="28" t="e">
        <f>IF(#REF!="Aérea",IF(#REF!="ACSR",D123*#REF!*(E123*F123+G123),IF(#REF!="AAAC",D123*#REF!*(E123*F123+G123),IF(#REF!="AAC semiaislado XLPE 15kV",D123*#REF!*(E123*F123+G123),IF(#REF!="ACSR semiaislado XLPE 15kV",D123*#REF!*(E123*F123+G123), IF(#REF!="AAAC semiaislado XLPE 35kV",D123*#REF!*(E123*F123+G123), IF(#REF!="ACSR semiaislado XLPE 35kV",D123*#REF!*(E123*F123+G123), IF(#REF!="AAAC semiaislado XLPE 35kV",D123*#REF!*(E123*F123+G123), IF(#REF!="AAAC semiaislado XLPE 44kV",D123*#REF!*(E123*F123+G123),IF(#REF!="Trenzada AL",D123*#REF!*(E123*F123+G123), IF(#REF!="Trenzada Cu",D123*#REF!*(E123*F123+G123),IF(#REF!="Cable autosoportado neutro AAAC - XLPE",D123*#REF!*(E123*F123+G123), IF(#REF!="Acometida concéntrica XLPE - 600 V",D123*#REF!*(E123*F123+G123), IF(#REF!="Cable autosoportado neutro ACSR - XLPE",D123*#REF!*(E123*F123+G123), IF(#REF!="Reserva BT 4 - AEO",D123*#REF!*(E123*F123+G123), IF(#REF!="Reserva BT 5 - AEO",D123*#REF!*(E123*F123+G123),”Error”))))))))))))))))</f>
        <v>#REF!</v>
      </c>
      <c r="I123" s="6" t="e">
        <f>IF(#REF!="Subterránea",IF(#REF!="XLPE Cu - 15 kV",D123*#REF!*(E123*F123+G123),IF(#REF!="XLPE Cu - 38 kV",D123*#REF!*(E123*F123+G123),IF(#REF!="XLPE Cu - 46 kV",D123*#REF!*(E123*F123+G123),IF(#REF!="XLPE AL - 15 kV",D123*#REF!*(E123*F123+G123), IF(#REF!="XLPE AL - 38 kV",D123*#REF!*(E123*F123+G123), IF(#REF!="XLPE AL - 46 kV",D123*#REF!*(E123*F123+G123), IF(#REF!="Reserva MT 1 - SUB",D123*#REF!*(E123*F123+G123), IF(#REF!="Reserva MT 2 - SUB",D123*#REF!*(E123*F123+G123),IF(#REF!="THW AL 600 V",D123*#REF!*(E123*F123+G123), IF(#REF!="THWN AL 600 V",D123*#REF!*(E123*F123+G123),IF(#REF!="THWN-2 AL 600 V",D123*#REF!*(E123*F123+G123),IF(#REF!="THWN-2 Cu 600 V",D123*#REF!*(E123*F123+G123), IF(#REF!="Reserva BT 2 - SUB",D123*#REF!*(E123*F123+G123), IF(#REF!="Reserva BT 3 - SUB",D123*#REF!*(E123*F123+G123), IF(#REF!="Reserva BT 4 - SUB",D123*#REF!*(E123*F123+G123), IF(#REF!="Reserva BT 5 - SUB",D123*#REF!*(E123*F123+G123),”Error”)))))))))))))))))</f>
        <v>#REF!</v>
      </c>
      <c r="J123" s="25" t="e">
        <f>IF(#REF!="Aérea",'Costos iniciales'!H123,IF(#REF!="Subterránea",'Costos iniciales'!I123,"Error"))</f>
        <v>#REF!</v>
      </c>
    </row>
    <row r="124" spans="2:10" x14ac:dyDescent="0.25">
      <c r="B124" s="2">
        <v>6</v>
      </c>
      <c r="C124" s="20">
        <v>266</v>
      </c>
      <c r="D124" s="16" t="e">
        <f>IF(B124=1,#REF!,IF(B124=2,#REF!,IF(B124=3,#REF!,IF(B124=4,#REF!,IF(B124=5,#REF!,IF(B124=6,#REF!,IF(B124=7,#REF!,IF(B124=8,#REF!, IF(B124=9,#REF!,IF(B124=10,#REF!,IF(B124=11,#REF!,”Error”)))))))))))</f>
        <v>#REF!</v>
      </c>
      <c r="E124" s="16" t="e">
        <f>IF(#REF!="Trifásico",3,IF(#REF!="Bifásico",2,IF(#REF!="Monofásico",1)))</f>
        <v>#REF!</v>
      </c>
      <c r="F124" s="16" t="e">
        <f>#REF!</f>
        <v>#REF!</v>
      </c>
      <c r="G124" s="16" t="e">
        <f>IF(#REF!="Si",1,IF(#REF!="No",0))</f>
        <v>#REF!</v>
      </c>
      <c r="H124" s="28" t="e">
        <f>IF(#REF!="Aérea",IF(#REF!="ACSR",D124*#REF!*(E124*F124+G124),IF(#REF!="AAAC",D124*#REF!*(E124*F124+G124),IF(#REF!="AAC semiaislado XLPE 15kV",D124*#REF!*(E124*F124+G124),IF(#REF!="ACSR semiaislado XLPE 15kV",D124*#REF!*(E124*F124+G124), IF(#REF!="AAAC semiaislado XLPE 35kV",D124*#REF!*(E124*F124+G124), IF(#REF!="ACSR semiaislado XLPE 35kV",D124*#REF!*(E124*F124+G124), IF(#REF!="AAAC semiaislado XLPE 35kV",D124*#REF!*(E124*F124+G124), IF(#REF!="AAAC semiaislado XLPE 44kV",D124*#REF!*(E124*F124+G124),IF(#REF!="Trenzada AL",D124*#REF!*(E124*F124+G124), IF(#REF!="Trenzada Cu",D124*#REF!*(E124*F124+G124),IF(#REF!="Cable autosoportado neutro AAAC - XLPE",D124*#REF!*(E124*F124+G124), IF(#REF!="Acometida concéntrica XLPE - 600 V",D124*#REF!*(E124*F124+G124), IF(#REF!="Cable autosoportado neutro ACSR - XLPE",D124*#REF!*(E124*F124+G124), IF(#REF!="Reserva BT 4 - AEO",D124*#REF!*(E124*F124+G124), IF(#REF!="Reserva BT 5 - AEO",D124*#REF!*(E124*F124+G124),”Error”))))))))))))))))</f>
        <v>#REF!</v>
      </c>
      <c r="I124" s="6" t="e">
        <f>IF(#REF!="Subterránea",IF(#REF!="XLPE Cu - 15 kV",D124*#REF!*(E124*F124+G124),IF(#REF!="XLPE Cu - 38 kV",D124*#REF!*(E124*F124+G124),IF(#REF!="XLPE Cu - 46 kV",D124*#REF!*(E124*F124+G124),IF(#REF!="XLPE AL - 15 kV",D124*#REF!*(E124*F124+G124), IF(#REF!="XLPE AL - 38 kV",D124*#REF!*(E124*F124+G124), IF(#REF!="XLPE AL - 46 kV",D124*#REF!*(E124*F124+G124), IF(#REF!="Reserva MT 1 - SUB",D124*#REF!*(E124*F124+G124), IF(#REF!="Reserva MT 2 - SUB",D124*#REF!*(E124*F124+G124),IF(#REF!="THW AL 600 V",D124*#REF!*(E124*F124+G124), IF(#REF!="THWN AL 600 V",D124*#REF!*(E124*F124+G124),IF(#REF!="THWN-2 AL 600 V",D124*#REF!*(E124*F124+G124),IF(#REF!="THWN-2 Cu 600 V",D124*#REF!*(E124*F124+G124), IF(#REF!="Reserva BT 2 - SUB",D124*#REF!*(E124*F124+G124), IF(#REF!="Reserva BT 3 - SUB",D124*#REF!*(E124*F124+G124), IF(#REF!="Reserva BT 4 - SUB",D124*#REF!*(E124*F124+G124), IF(#REF!="Reserva BT 5 - SUB",D124*#REF!*(E124*F124+G124),”Error”)))))))))))))))))</f>
        <v>#REF!</v>
      </c>
      <c r="J124" s="25" t="e">
        <f>IF(#REF!="Aérea",'Costos iniciales'!H124,IF(#REF!="Subterránea",'Costos iniciales'!I124,"Error"))</f>
        <v>#REF!</v>
      </c>
    </row>
    <row r="125" spans="2:10" x14ac:dyDescent="0.25">
      <c r="B125" s="2">
        <v>6</v>
      </c>
      <c r="C125" s="21">
        <v>250</v>
      </c>
      <c r="D125" s="16" t="e">
        <f>IF(B125=1,#REF!,IF(B125=2,#REF!,IF(B125=3,#REF!,IF(B125=4,#REF!,IF(B125=5,#REF!,IF(B125=6,#REF!,IF(B125=7,#REF!,IF(B125=8,#REF!, IF(B125=9,#REF!,IF(B125=10,#REF!,IF(B125=11,#REF!,”Error”)))))))))))</f>
        <v>#REF!</v>
      </c>
      <c r="E125" s="16" t="e">
        <f>IF(#REF!="Trifásico",3,IF(#REF!="Bifásico",2,IF(#REF!="Monofásico",1)))</f>
        <v>#REF!</v>
      </c>
      <c r="F125" s="16" t="e">
        <f>#REF!</f>
        <v>#REF!</v>
      </c>
      <c r="G125" s="16" t="e">
        <f>IF(#REF!="Si",1,IF(#REF!="No",0))</f>
        <v>#REF!</v>
      </c>
      <c r="H125" s="28" t="e">
        <f>IF(#REF!="Aérea",IF(#REF!="ACSR",D125*#REF!*(E125*F125+G125),IF(#REF!="AAAC",D125*#REF!*(E125*F125+G125),IF(#REF!="AAC semiaislado XLPE 15kV",D125*#REF!*(E125*F125+G125),IF(#REF!="ACSR semiaislado XLPE 15kV",D125*#REF!*(E125*F125+G125), IF(#REF!="AAAC semiaislado XLPE 35kV",D125*#REF!*(E125*F125+G125), IF(#REF!="ACSR semiaislado XLPE 35kV",D125*#REF!*(E125*F125+G125), IF(#REF!="AAAC semiaislado XLPE 35kV",D125*#REF!*(E125*F125+G125), IF(#REF!="AAAC semiaislado XLPE 44kV",D125*#REF!*(E125*F125+G125),IF(#REF!="Trenzada AL",D125*#REF!*(E125*F125+G125), IF(#REF!="Trenzada Cu",D125*#REF!*(E125*F125+G125),IF(#REF!="Cable autosoportado neutro AAAC - XLPE",D125*#REF!*(E125*F125+G125), IF(#REF!="Acometida concéntrica XLPE - 600 V",D125*#REF!*(E125*F125+G125), IF(#REF!="Cable autosoportado neutro ACSR - XLPE",D125*#REF!*(E125*F125+G125), IF(#REF!="Reserva BT 4 - AEO",D125*#REF!*(E125*F125+G125), IF(#REF!="Reserva BT 5 - AEO",D125*#REF!*(E125*F125+G125),”Error”))))))))))))))))</f>
        <v>#REF!</v>
      </c>
      <c r="I125" s="6" t="e">
        <f>IF(#REF!="Subterránea",IF(#REF!="XLPE Cu - 15 kV",D125*#REF!*(E125*F125+G125),IF(#REF!="XLPE Cu - 38 kV",D125*#REF!*(E125*F125+G125),IF(#REF!="XLPE Cu - 46 kV",D125*#REF!*(E125*F125+G125),IF(#REF!="XLPE AL - 15 kV",D125*#REF!*(E125*F125+G125), IF(#REF!="XLPE AL - 38 kV",D125*#REF!*(E125*F125+G125), IF(#REF!="XLPE AL - 46 kV",D125*#REF!*(E125*F125+G125), IF(#REF!="Reserva MT 1 - SUB",D125*#REF!*(E125*F125+G125), IF(#REF!="Reserva MT 2 - SUB",D125*#REF!*(E125*F125+G125),IF(#REF!="THW AL 600 V",D125*#REF!*(E125*F125+G125), IF(#REF!="THWN AL 600 V",D125*#REF!*(E125*F125+G125),IF(#REF!="THWN-2 AL 600 V",D125*#REF!*(E125*F125+G125),IF(#REF!="THWN-2 Cu 600 V",D125*#REF!*(E125*F125+G125), IF(#REF!="Reserva BT 2 - SUB",D125*#REF!*(E125*F125+G125), IF(#REF!="Reserva BT 3 - SUB",D125*#REF!*(E125*F125+G125), IF(#REF!="Reserva BT 4 - SUB",D125*#REF!*(E125*F125+G125), IF(#REF!="Reserva BT 5 - SUB",D125*#REF!*(E125*F125+G125),”Error”)))))))))))))))))</f>
        <v>#REF!</v>
      </c>
      <c r="J125" s="25" t="e">
        <f>IF(#REF!="Aérea",'Costos iniciales'!H125,IF(#REF!="Subterránea",'Costos iniciales'!I125,"Error"))</f>
        <v>#REF!</v>
      </c>
    </row>
    <row r="126" spans="2:10" x14ac:dyDescent="0.25">
      <c r="B126" s="2">
        <v>6</v>
      </c>
      <c r="C126" s="22" t="s">
        <v>23</v>
      </c>
      <c r="D126" s="16" t="e">
        <f>IF(B126=1,#REF!,IF(B126=2,#REF!,IF(B126=3,#REF!,IF(B126=4,#REF!,IF(B126=5,#REF!,IF(B126=6,#REF!,IF(B126=7,#REF!,IF(B126=8,#REF!, IF(B126=9,#REF!,IF(B126=10,#REF!,IF(B126=11,#REF!,”Error”)))))))))))</f>
        <v>#REF!</v>
      </c>
      <c r="E126" s="16" t="e">
        <f>IF(#REF!="Trifásico",3,IF(#REF!="Bifásico",2,IF(#REF!="Monofásico",1)))</f>
        <v>#REF!</v>
      </c>
      <c r="F126" s="16" t="e">
        <f>#REF!</f>
        <v>#REF!</v>
      </c>
      <c r="G126" s="16" t="e">
        <f>IF(#REF!="Si",1,IF(#REF!="No",0))</f>
        <v>#REF!</v>
      </c>
      <c r="H126" s="28" t="e">
        <f>IF(#REF!="Aérea",IF(#REF!="ACSR",D126*#REF!*(E126*F126+G126),IF(#REF!="AAAC",D126*#REF!*(E126*F126+G126),IF(#REF!="AAC semiaislado XLPE 15kV",D126*#REF!*(E126*F126+G126),IF(#REF!="ACSR semiaislado XLPE 15kV",D126*#REF!*(E126*F126+G126), IF(#REF!="AAAC semiaislado XLPE 35kV",D126*#REF!*(E126*F126+G126), IF(#REF!="ACSR semiaislado XLPE 35kV",D126*#REF!*(E126*F126+G126), IF(#REF!="AAAC semiaislado XLPE 35kV",D126*#REF!*(E126*F126+G126), IF(#REF!="AAAC semiaislado XLPE 44kV",D126*#REF!*(E126*F126+G126),IF(#REF!="Trenzada AL",D126*#REF!*(E126*F126+G126), IF(#REF!="Trenzada Cu",D126*#REF!*(E126*F126+G126),IF(#REF!="Cable autosoportado neutro AAAC - XLPE",D126*#REF!*(E126*F126+G126), IF(#REF!="Acometida concéntrica XLPE - 600 V",D126*#REF!*(E126*F126+G126), IF(#REF!="Cable autosoportado neutro ACSR - XLPE",D126*#REF!*(E126*F126+G126), IF(#REF!="Reserva BT 4 - AEO",D126*#REF!*(E126*F126+G126), IF(#REF!="Reserva BT 5 - AEO",D126*#REF!*(E126*F126+G126),”Error”))))))))))))))))</f>
        <v>#REF!</v>
      </c>
      <c r="I126" s="6" t="e">
        <f>IF(#REF!="Subterránea",IF(#REF!="XLPE Cu - 15 kV",D126*#REF!*(E126*F126+G126),IF(#REF!="XLPE Cu - 38 kV",D126*#REF!*(E126*F126+G126),IF(#REF!="XLPE Cu - 46 kV",D126*#REF!*(E126*F126+G126),IF(#REF!="XLPE AL - 15 kV",D126*#REF!*(E126*F126+G126), IF(#REF!="XLPE AL - 38 kV",D126*#REF!*(E126*F126+G126), IF(#REF!="XLPE AL - 46 kV",D126*#REF!*(E126*F126+G126), IF(#REF!="Reserva MT 1 - SUB",D126*#REF!*(E126*F126+G126), IF(#REF!="Reserva MT 2 - SUB",D126*#REF!*(E126*F126+G126),IF(#REF!="THW AL 600 V",D126*#REF!*(E126*F126+G126), IF(#REF!="THWN AL 600 V",D126*#REF!*(E126*F126+G126),IF(#REF!="THWN-2 AL 600 V",D126*#REF!*(E126*F126+G126),IF(#REF!="THWN-2 Cu 600 V",D126*#REF!*(E126*F126+G126), IF(#REF!="Reserva BT 2 - SUB",D126*#REF!*(E126*F126+G126), IF(#REF!="Reserva BT 3 - SUB",D126*#REF!*(E126*F126+G126), IF(#REF!="Reserva BT 4 - SUB",D126*#REF!*(E126*F126+G126), IF(#REF!="Reserva BT 5 - SUB",D126*#REF!*(E126*F126+G126),”Error”)))))))))))))))))</f>
        <v>#REF!</v>
      </c>
      <c r="J126" s="25" t="e">
        <f>IF(#REF!="Aérea",'Costos iniciales'!H126,IF(#REF!="Subterránea",'Costos iniciales'!I126,"Error"))</f>
        <v>#REF!</v>
      </c>
    </row>
    <row r="127" spans="2:10" x14ac:dyDescent="0.25">
      <c r="B127" s="2">
        <v>6</v>
      </c>
      <c r="C127" s="20" t="s">
        <v>22</v>
      </c>
      <c r="D127" s="16" t="e">
        <f>IF(B127=1,#REF!,IF(B127=2,#REF!,IF(B127=3,#REF!,IF(B127=4,#REF!,IF(B127=5,#REF!,IF(B127=6,#REF!,IF(B127=7,#REF!,IF(B127=8,#REF!, IF(B127=9,#REF!,IF(B127=10,#REF!,IF(B127=11,#REF!,”Error”)))))))))))</f>
        <v>#REF!</v>
      </c>
      <c r="E127" s="16" t="e">
        <f>IF(#REF!="Trifásico",3,IF(#REF!="Bifásico",2,IF(#REF!="Monofásico",1)))</f>
        <v>#REF!</v>
      </c>
      <c r="F127" s="16" t="e">
        <f>#REF!</f>
        <v>#REF!</v>
      </c>
      <c r="G127" s="16" t="e">
        <f>IF(#REF!="Si",1,IF(#REF!="No",0))</f>
        <v>#REF!</v>
      </c>
      <c r="H127" s="28" t="e">
        <f>IF(#REF!="Aérea",IF(#REF!="ACSR",D127*#REF!*(E127*F127+G127),IF(#REF!="AAAC",D127*#REF!*(E127*F127+G127),IF(#REF!="AAC semiaislado XLPE 15kV",D127*#REF!*(E127*F127+G127),IF(#REF!="ACSR semiaislado XLPE 15kV",D127*#REF!*(E127*F127+G127), IF(#REF!="AAAC semiaislado XLPE 35kV",D127*#REF!*(E127*F127+G127), IF(#REF!="ACSR semiaislado XLPE 35kV",D127*#REF!*(E127*F127+G127), IF(#REF!="AAAC semiaislado XLPE 35kV",D127*#REF!*(E127*F127+G127), IF(#REF!="AAAC semiaislado XLPE 44kV",D127*#REF!*(E127*F127+G127),IF(#REF!="Trenzada AL",D127*#REF!*(E127*F127+G127), IF(#REF!="Trenzada Cu",D127*#REF!*(E127*F127+G127),IF(#REF!="Cable autosoportado neutro AAAC - XLPE",D127*#REF!*(E127*F127+G127), IF(#REF!="Acometida concéntrica XLPE - 600 V",D127*#REF!*(E127*F127+G127), IF(#REF!="Cable autosoportado neutro ACSR - XLPE",D127*#REF!*(E127*F127+G127), IF(#REF!="Reserva BT 4 - AEO",D127*#REF!*(E127*F127+G127), IF(#REF!="Reserva BT 5 - AEO",D127*#REF!*(E127*F127+G127),”Error”))))))))))))))))</f>
        <v>#REF!</v>
      </c>
      <c r="I127" s="6" t="e">
        <f>IF(#REF!="Subterránea",IF(#REF!="XLPE Cu - 15 kV",D127*#REF!*(E127*F127+G127),IF(#REF!="XLPE Cu - 38 kV",D127*#REF!*(E127*F127+G127),IF(#REF!="XLPE Cu - 46 kV",D127*#REF!*(E127*F127+G127),IF(#REF!="XLPE AL - 15 kV",D127*#REF!*(E127*F127+G127), IF(#REF!="XLPE AL - 38 kV",D127*#REF!*(E127*F127+G127), IF(#REF!="XLPE AL - 46 kV",D127*#REF!*(E127*F127+G127), IF(#REF!="Reserva MT 1 - SUB",D127*#REF!*(E127*F127+G127), IF(#REF!="Reserva MT 2 - SUB",D127*#REF!*(E127*F127+G127),IF(#REF!="THW AL 600 V",D127*#REF!*(E127*F127+G127), IF(#REF!="THWN AL 600 V",D127*#REF!*(E127*F127+G127),IF(#REF!="THWN-2 AL 600 V",D127*#REF!*(E127*F127+G127),IF(#REF!="THWN-2 Cu 600 V",D127*#REF!*(E127*F127+G127), IF(#REF!="Reserva BT 2 - SUB",D127*#REF!*(E127*F127+G127), IF(#REF!="Reserva BT 3 - SUB",D127*#REF!*(E127*F127+G127), IF(#REF!="Reserva BT 4 - SUB",D127*#REF!*(E127*F127+G127), IF(#REF!="Reserva BT 5 - SUB",D127*#REF!*(E127*F127+G127),”Error”)))))))))))))))))</f>
        <v>#REF!</v>
      </c>
      <c r="J127" s="25" t="e">
        <f>IF(#REF!="Aérea",'Costos iniciales'!H127,IF(#REF!="Subterránea",'Costos iniciales'!I127,"Error"))</f>
        <v>#REF!</v>
      </c>
    </row>
    <row r="128" spans="2:10" x14ac:dyDescent="0.25">
      <c r="B128" s="2">
        <v>6</v>
      </c>
      <c r="C128" s="20" t="s">
        <v>21</v>
      </c>
      <c r="D128" s="16" t="e">
        <f>IF(B128=1,#REF!,IF(B128=2,#REF!,IF(B128=3,#REF!,IF(B128=4,#REF!,IF(B128=5,#REF!,IF(B128=6,#REF!,IF(B128=7,#REF!,IF(B128=8,#REF!, IF(B128=9,#REF!,IF(B128=10,#REF!,IF(B128=11,#REF!,”Error”)))))))))))</f>
        <v>#REF!</v>
      </c>
      <c r="E128" s="16" t="e">
        <f>IF(#REF!="Trifásico",3,IF(#REF!="Bifásico",2,IF(#REF!="Monofásico",1)))</f>
        <v>#REF!</v>
      </c>
      <c r="F128" s="16" t="e">
        <f>#REF!</f>
        <v>#REF!</v>
      </c>
      <c r="G128" s="16" t="e">
        <f>IF(#REF!="Si",1,IF(#REF!="No",0))</f>
        <v>#REF!</v>
      </c>
      <c r="H128" s="28" t="e">
        <f>IF(#REF!="Aérea",IF(#REF!="ACSR",D128*#REF!*(E128*F128+G128),IF(#REF!="AAAC",D128*#REF!*(E128*F128+G128),IF(#REF!="AAC semiaislado XLPE 15kV",D128*#REF!*(E128*F128+G128),IF(#REF!="ACSR semiaislado XLPE 15kV",D128*#REF!*(E128*F128+G128), IF(#REF!="AAAC semiaislado XLPE 35kV",D128*#REF!*(E128*F128+G128), IF(#REF!="ACSR semiaislado XLPE 35kV",D128*#REF!*(E128*F128+G128), IF(#REF!="AAAC semiaislado XLPE 35kV",D128*#REF!*(E128*F128+G128), IF(#REF!="AAAC semiaislado XLPE 44kV",D128*#REF!*(E128*F128+G128),IF(#REF!="Trenzada AL",D128*#REF!*(E128*F128+G128), IF(#REF!="Trenzada Cu",D128*#REF!*(E128*F128+G128),IF(#REF!="Cable autosoportado neutro AAAC - XLPE",D128*#REF!*(E128*F128+G128), IF(#REF!="Acometida concéntrica XLPE - 600 V",D128*#REF!*(E128*F128+G128), IF(#REF!="Cable autosoportado neutro ACSR - XLPE",D128*#REF!*(E128*F128+G128), IF(#REF!="Reserva BT 4 - AEO",D128*#REF!*(E128*F128+G128), IF(#REF!="Reserva BT 5 - AEO",D128*#REF!*(E128*F128+G128),”Error”))))))))))))))))</f>
        <v>#REF!</v>
      </c>
      <c r="I128" s="6" t="e">
        <f>IF(#REF!="Subterránea",IF(#REF!="XLPE Cu - 15 kV",D128*#REF!*(E128*F128+G128),IF(#REF!="XLPE Cu - 38 kV",D128*#REF!*(E128*F128+G128),IF(#REF!="XLPE Cu - 46 kV",D128*#REF!*(E128*F128+G128),IF(#REF!="XLPE AL - 15 kV",D128*#REF!*(E128*F128+G128), IF(#REF!="XLPE AL - 38 kV",D128*#REF!*(E128*F128+G128), IF(#REF!="XLPE AL - 46 kV",D128*#REF!*(E128*F128+G128), IF(#REF!="Reserva MT 1 - SUB",D128*#REF!*(E128*F128+G128), IF(#REF!="Reserva MT 2 - SUB",D128*#REF!*(E128*F128+G128),IF(#REF!="THW AL 600 V",D128*#REF!*(E128*F128+G128), IF(#REF!="THWN AL 600 V",D128*#REF!*(E128*F128+G128),IF(#REF!="THWN-2 AL 600 V",D128*#REF!*(E128*F128+G128),IF(#REF!="THWN-2 Cu 600 V",D128*#REF!*(E128*F128+G128), IF(#REF!="Reserva BT 2 - SUB",D128*#REF!*(E128*F128+G128), IF(#REF!="Reserva BT 3 - SUB",D128*#REF!*(E128*F128+G128), IF(#REF!="Reserva BT 4 - SUB",D128*#REF!*(E128*F128+G128), IF(#REF!="Reserva BT 5 - SUB",D128*#REF!*(E128*F128+G128),”Error”)))))))))))))))))</f>
        <v>#REF!</v>
      </c>
      <c r="J128" s="25" t="e">
        <f>IF(#REF!="Aérea",'Costos iniciales'!H128,IF(#REF!="Subterránea",'Costos iniciales'!I128,"Error"))</f>
        <v>#REF!</v>
      </c>
    </row>
    <row r="129" spans="2:10" x14ac:dyDescent="0.25">
      <c r="B129" s="2">
        <v>6</v>
      </c>
      <c r="C129" s="20" t="s">
        <v>20</v>
      </c>
      <c r="D129" s="16" t="e">
        <f>IF(B129=1,#REF!,IF(B129=2,#REF!,IF(B129=3,#REF!,IF(B129=4,#REF!,IF(B129=5,#REF!,IF(B129=6,#REF!,IF(B129=7,#REF!,IF(B129=8,#REF!, IF(B129=9,#REF!,IF(B129=10,#REF!,IF(B129=11,#REF!,”Error”)))))))))))</f>
        <v>#REF!</v>
      </c>
      <c r="E129" s="16" t="e">
        <f>IF(#REF!="Trifásico",3,IF(#REF!="Bifásico",2,IF(#REF!="Monofásico",1)))</f>
        <v>#REF!</v>
      </c>
      <c r="F129" s="16" t="e">
        <f>#REF!</f>
        <v>#REF!</v>
      </c>
      <c r="G129" s="16" t="e">
        <f>IF(#REF!="Si",1,IF(#REF!="No",0))</f>
        <v>#REF!</v>
      </c>
      <c r="H129" s="28" t="e">
        <f>IF(#REF!="Aérea",IF(#REF!="ACSR",D129*#REF!*(E129*F129+G129),IF(#REF!="AAAC",D129*#REF!*(E129*F129+G129),IF(#REF!="AAC semiaislado XLPE 15kV",D129*#REF!*(E129*F129+G129),IF(#REF!="ACSR semiaislado XLPE 15kV",D129*#REF!*(E129*F129+G129), IF(#REF!="AAAC semiaislado XLPE 35kV",D129*#REF!*(E129*F129+G129), IF(#REF!="ACSR semiaislado XLPE 35kV",D129*#REF!*(E129*F129+G129), IF(#REF!="AAAC semiaislado XLPE 35kV",D129*#REF!*(E129*F129+G129), IF(#REF!="AAAC semiaislado XLPE 44kV",D129*#REF!*(E129*F129+G129),IF(#REF!="Trenzada AL",D129*#REF!*(E129*F129+G129), IF(#REF!="Trenzada Cu",D129*#REF!*(E129*F129+G129),IF(#REF!="Cable autosoportado neutro AAAC - XLPE",D129*#REF!*(E129*F129+G129), IF(#REF!="Acometida concéntrica XLPE - 600 V",D129*#REF!*(E129*F129+G129), IF(#REF!="Cable autosoportado neutro ACSR - XLPE",D129*#REF!*(E129*F129+G129), IF(#REF!="Reserva BT 4 - AEO",D129*#REF!*(E129*F129+G129), IF(#REF!="Reserva BT 5 - AEO",D129*#REF!*(E129*F129+G129),”Error”))))))))))))))))</f>
        <v>#REF!</v>
      </c>
      <c r="I129" s="6" t="e">
        <f>IF(#REF!="Subterránea",IF(#REF!="XLPE Cu - 15 kV",D129*#REF!*(E129*F129+G129),IF(#REF!="XLPE Cu - 38 kV",D129*#REF!*(E129*F129+G129),IF(#REF!="XLPE Cu - 46 kV",D129*#REF!*(E129*F129+G129),IF(#REF!="XLPE AL - 15 kV",D129*#REF!*(E129*F129+G129), IF(#REF!="XLPE AL - 38 kV",D129*#REF!*(E129*F129+G129), IF(#REF!="XLPE AL - 46 kV",D129*#REF!*(E129*F129+G129), IF(#REF!="Reserva MT 1 - SUB",D129*#REF!*(E129*F129+G129), IF(#REF!="Reserva MT 2 - SUB",D129*#REF!*(E129*F129+G129),IF(#REF!="THW AL 600 V",D129*#REF!*(E129*F129+G129), IF(#REF!="THWN AL 600 V",D129*#REF!*(E129*F129+G129),IF(#REF!="THWN-2 AL 600 V",D129*#REF!*(E129*F129+G129),IF(#REF!="THWN-2 Cu 600 V",D129*#REF!*(E129*F129+G129), IF(#REF!="Reserva BT 2 - SUB",D129*#REF!*(E129*F129+G129), IF(#REF!="Reserva BT 3 - SUB",D129*#REF!*(E129*F129+G129), IF(#REF!="Reserva BT 4 - SUB",D129*#REF!*(E129*F129+G129), IF(#REF!="Reserva BT 5 - SUB",D129*#REF!*(E129*F129+G129),”Error”)))))))))))))))))</f>
        <v>#REF!</v>
      </c>
      <c r="J129" s="25" t="e">
        <f>IF(#REF!="Aérea",'Costos iniciales'!H129,IF(#REF!="Subterránea",'Costos iniciales'!I129,"Error"))</f>
        <v>#REF!</v>
      </c>
    </row>
    <row r="130" spans="2:10" x14ac:dyDescent="0.25">
      <c r="B130" s="2">
        <v>6</v>
      </c>
      <c r="C130" s="20">
        <v>1</v>
      </c>
      <c r="D130" s="16" t="e">
        <f>IF(B130=1,#REF!,IF(B130=2,#REF!,IF(B130=3,#REF!,IF(B130=4,#REF!,IF(B130=5,#REF!,IF(B130=6,#REF!,IF(B130=7,#REF!,IF(B130=8,#REF!, IF(B130=9,#REF!,IF(B130=10,#REF!,IF(B130=11,#REF!,”Error”)))))))))))</f>
        <v>#REF!</v>
      </c>
      <c r="E130" s="16" t="e">
        <f>IF(#REF!="Trifásico",3,IF(#REF!="Bifásico",2,IF(#REF!="Monofásico",1)))</f>
        <v>#REF!</v>
      </c>
      <c r="F130" s="16" t="e">
        <f>#REF!</f>
        <v>#REF!</v>
      </c>
      <c r="G130" s="16" t="e">
        <f>IF(#REF!="Si",1,IF(#REF!="No",0))</f>
        <v>#REF!</v>
      </c>
      <c r="H130" s="28" t="e">
        <f>IF(#REF!="Aérea",IF(#REF!="ACSR",D130*#REF!*(E130*F130+G130),IF(#REF!="AAAC",D130*#REF!*(E130*F130+G130),IF(#REF!="AAC semiaislado XLPE 15kV",D130*#REF!*(E130*F130+G130),IF(#REF!="ACSR semiaislado XLPE 15kV",D130*#REF!*(E130*F130+G130), IF(#REF!="AAAC semiaislado XLPE 35kV",D130*#REF!*(E130*F130+G130), IF(#REF!="ACSR semiaislado XLPE 35kV",D130*#REF!*(E130*F130+G130), IF(#REF!="AAAC semiaislado XLPE 35kV",D130*#REF!*(E130*F130+G130), IF(#REF!="AAAC semiaislado XLPE 44kV",D130*#REF!*(E130*F130+G130),IF(#REF!="Trenzada AL",D130*#REF!*(E130*F130+G130), IF(#REF!="Trenzada Cu",D130*#REF!*(E130*F130+G130),IF(#REF!="Cable autosoportado neutro AAAC - XLPE",D130*#REF!*(E130*F130+G130), IF(#REF!="Acometida concéntrica XLPE - 600 V",D130*#REF!*(E130*F130+G130), IF(#REF!="Cable autosoportado neutro ACSR - XLPE",D130*#REF!*(E130*F130+G130), IF(#REF!="Reserva BT 4 - AEO",D130*#REF!*(E130*F130+G130), IF(#REF!="Reserva BT 5 - AEO",D130*#REF!*(E130*F130+G130),”Error”))))))))))))))))</f>
        <v>#REF!</v>
      </c>
      <c r="I130" s="6" t="e">
        <f>IF(#REF!="Subterránea",IF(#REF!="XLPE Cu - 15 kV",D130*#REF!*(E130*F130+G130),IF(#REF!="XLPE Cu - 38 kV",D130*#REF!*(E130*F130+G130),IF(#REF!="XLPE Cu - 46 kV",D130*#REF!*(E130*F130+G130),IF(#REF!="XLPE AL - 15 kV",D130*#REF!*(E130*F130+G130), IF(#REF!="XLPE AL - 38 kV",D130*#REF!*(E130*F130+G130), IF(#REF!="XLPE AL - 46 kV",D130*#REF!*(E130*F130+G130), IF(#REF!="Reserva MT 1 - SUB",D130*#REF!*(E130*F130+G130), IF(#REF!="Reserva MT 2 - SUB",D130*#REF!*(E130*F130+G130),IF(#REF!="THW AL 600 V",D130*#REF!*(E130*F130+G130), IF(#REF!="THWN AL 600 V",D130*#REF!*(E130*F130+G130),IF(#REF!="THWN-2 AL 600 V",D130*#REF!*(E130*F130+G130),IF(#REF!="THWN-2 Cu 600 V",D130*#REF!*(E130*F130+G130), IF(#REF!="Reserva BT 2 - SUB",D130*#REF!*(E130*F130+G130), IF(#REF!="Reserva BT 3 - SUB",D130*#REF!*(E130*F130+G130), IF(#REF!="Reserva BT 4 - SUB",D130*#REF!*(E130*F130+G130), IF(#REF!="Reserva BT 5 - SUB",D130*#REF!*(E130*F130+G130),”Error”)))))))))))))))))</f>
        <v>#REF!</v>
      </c>
      <c r="J130" s="25" t="e">
        <f>IF(#REF!="Aérea",'Costos iniciales'!H130,IF(#REF!="Subterránea",'Costos iniciales'!I130,"Error"))</f>
        <v>#REF!</v>
      </c>
    </row>
    <row r="131" spans="2:10" x14ac:dyDescent="0.25">
      <c r="B131" s="2">
        <v>6</v>
      </c>
      <c r="C131" s="20">
        <v>2</v>
      </c>
      <c r="D131" s="16" t="e">
        <f>IF(B131=1,#REF!,IF(B131=2,#REF!,IF(B131=3,#REF!,IF(B131=4,#REF!,IF(B131=5,#REF!,IF(B131=6,#REF!,IF(B131=7,#REF!,IF(B131=8,#REF!, IF(B131=9,#REF!,IF(B131=10,#REF!,IF(B131=11,#REF!,”Error”)))))))))))</f>
        <v>#REF!</v>
      </c>
      <c r="E131" s="16" t="e">
        <f>IF(#REF!="Trifásico",3,IF(#REF!="Bifásico",2,IF(#REF!="Monofásico",1)))</f>
        <v>#REF!</v>
      </c>
      <c r="F131" s="16" t="e">
        <f>#REF!</f>
        <v>#REF!</v>
      </c>
      <c r="G131" s="16" t="e">
        <f>IF(#REF!="Si",1,IF(#REF!="No",0))</f>
        <v>#REF!</v>
      </c>
      <c r="H131" s="28" t="e">
        <f>IF(#REF!="Aérea",IF(#REF!="ACSR",D131*#REF!*(E131*F131+G131),IF(#REF!="AAAC",D131*#REF!*(E131*F131+G131),IF(#REF!="AAC semiaislado XLPE 15kV",D131*#REF!*(E131*F131+G131),IF(#REF!="ACSR semiaislado XLPE 15kV",D131*#REF!*(E131*F131+G131), IF(#REF!="AAAC semiaislado XLPE 35kV",D131*#REF!*(E131*F131+G131), IF(#REF!="ACSR semiaislado XLPE 35kV",D131*#REF!*(E131*F131+G131), IF(#REF!="AAAC semiaislado XLPE 35kV",D131*#REF!*(E131*F131+G131), IF(#REF!="AAAC semiaislado XLPE 44kV",D131*#REF!*(E131*F131+G131),IF(#REF!="Trenzada AL",D131*#REF!*(E131*F131+G131), IF(#REF!="Trenzada Cu",D131*#REF!*(E131*F131+G131),IF(#REF!="Cable autosoportado neutro AAAC - XLPE",D131*#REF!*(E131*F131+G131), IF(#REF!="Acometida concéntrica XLPE - 600 V",D131*#REF!*(E131*F131+G131), IF(#REF!="Cable autosoportado neutro ACSR - XLPE",D131*#REF!*(E131*F131+G131), IF(#REF!="Reserva BT 4 - AEO",D131*#REF!*(E131*F131+G131), IF(#REF!="Reserva BT 5 - AEO",D131*#REF!*(E131*F131+G131),”Error”))))))))))))))))</f>
        <v>#REF!</v>
      </c>
      <c r="I131" s="6" t="e">
        <f>IF(#REF!="Subterránea",IF(#REF!="XLPE Cu - 15 kV",D131*#REF!*(E131*F131+G131),IF(#REF!="XLPE Cu - 38 kV",D131*#REF!*(E131*F131+G131),IF(#REF!="XLPE Cu - 46 kV",D131*#REF!*(E131*F131+G131),IF(#REF!="XLPE AL - 15 kV",D131*#REF!*(E131*F131+G131), IF(#REF!="XLPE AL - 38 kV",D131*#REF!*(E131*F131+G131), IF(#REF!="XLPE AL - 46 kV",D131*#REF!*(E131*F131+G131), IF(#REF!="Reserva MT 1 - SUB",D131*#REF!*(E131*F131+G131), IF(#REF!="Reserva MT 2 - SUB",D131*#REF!*(E131*F131+G131),IF(#REF!="THW AL 600 V",D131*#REF!*(E131*F131+G131), IF(#REF!="THWN AL 600 V",D131*#REF!*(E131*F131+G131),IF(#REF!="THWN-2 AL 600 V",D131*#REF!*(E131*F131+G131),IF(#REF!="THWN-2 Cu 600 V",D131*#REF!*(E131*F131+G131), IF(#REF!="Reserva BT 2 - SUB",D131*#REF!*(E131*F131+G131), IF(#REF!="Reserva BT 3 - SUB",D131*#REF!*(E131*F131+G131), IF(#REF!="Reserva BT 4 - SUB",D131*#REF!*(E131*F131+G131), IF(#REF!="Reserva BT 5 - SUB",D131*#REF!*(E131*F131+G131),”Error”)))))))))))))))))</f>
        <v>#REF!</v>
      </c>
      <c r="J131" s="25" t="e">
        <f>IF(#REF!="Aérea",'Costos iniciales'!H131,IF(#REF!="Subterránea",'Costos iniciales'!I131,"Error"))</f>
        <v>#REF!</v>
      </c>
    </row>
    <row r="132" spans="2:10" x14ac:dyDescent="0.25">
      <c r="B132" s="2">
        <v>6</v>
      </c>
      <c r="C132" s="20">
        <v>4</v>
      </c>
      <c r="D132" s="16" t="e">
        <f>IF(B132=1,#REF!,IF(B132=2,#REF!,IF(B132=3,#REF!,IF(B132=4,#REF!,IF(B132=5,#REF!,IF(B132=6,#REF!,IF(B132=7,#REF!,IF(B132=8,#REF!, IF(B132=9,#REF!,IF(B132=10,#REF!,IF(B132=11,#REF!,”Error”)))))))))))</f>
        <v>#REF!</v>
      </c>
      <c r="E132" s="16" t="e">
        <f>IF(#REF!="Trifásico",3,IF(#REF!="Bifásico",2,IF(#REF!="Monofásico",1)))</f>
        <v>#REF!</v>
      </c>
      <c r="F132" s="16" t="e">
        <f>#REF!</f>
        <v>#REF!</v>
      </c>
      <c r="G132" s="16" t="e">
        <f>IF(#REF!="Si",1,IF(#REF!="No",0))</f>
        <v>#REF!</v>
      </c>
      <c r="H132" s="28" t="e">
        <f>IF(#REF!="Aérea",IF(#REF!="ACSR",D132*#REF!*(E132*F132+G132),IF(#REF!="AAAC",D132*#REF!*(E132*F132+G132),IF(#REF!="AAC semiaislado XLPE 15kV",D132*#REF!*(E132*F132+G132),IF(#REF!="ACSR semiaislado XLPE 15kV",D132*#REF!*(E132*F132+G132), IF(#REF!="AAAC semiaislado XLPE 35kV",D132*#REF!*(E132*F132+G132), IF(#REF!="ACSR semiaislado XLPE 35kV",D132*#REF!*(E132*F132+G132), IF(#REF!="AAAC semiaislado XLPE 35kV",D132*#REF!*(E132*F132+G132), IF(#REF!="AAAC semiaislado XLPE 44kV",D132*#REF!*(E132*F132+G132),IF(#REF!="Trenzada AL",D132*#REF!*(E132*F132+G132), IF(#REF!="Trenzada Cu",D132*#REF!*(E132*F132+G132),IF(#REF!="Cable autosoportado neutro AAAC - XLPE",D132*#REF!*(E132*F132+G132), IF(#REF!="Acometida concéntrica XLPE - 600 V",D132*#REF!*(E132*F132+G132), IF(#REF!="Cable autosoportado neutro ACSR - XLPE",D132*#REF!*(E132*F132+G132), IF(#REF!="Reserva BT 4 - AEO",D132*#REF!*(E132*F132+G132), IF(#REF!="Reserva BT 5 - AEO",D132*#REF!*(E132*F132+G132),”Error”))))))))))))))))</f>
        <v>#REF!</v>
      </c>
      <c r="I132" s="6" t="e">
        <f>IF(#REF!="Subterránea",IF(#REF!="XLPE Cu - 15 kV",D132*#REF!*(E132*F132+G132),IF(#REF!="XLPE Cu - 38 kV",D132*#REF!*(E132*F132+G132),IF(#REF!="XLPE Cu - 46 kV",D132*#REF!*(E132*F132+G132),IF(#REF!="XLPE AL - 15 kV",D132*#REF!*(E132*F132+G132), IF(#REF!="XLPE AL - 38 kV",D132*#REF!*(E132*F132+G132), IF(#REF!="XLPE AL - 46 kV",D132*#REF!*(E132*F132+G132), IF(#REF!="Reserva MT 1 - SUB",D132*#REF!*(E132*F132+G132), IF(#REF!="Reserva MT 2 - SUB",D132*#REF!*(E132*F132+G132),IF(#REF!="THW AL 600 V",D132*#REF!*(E132*F132+G132), IF(#REF!="THWN AL 600 V",D132*#REF!*(E132*F132+G132),IF(#REF!="THWN-2 AL 600 V",D132*#REF!*(E132*F132+G132),IF(#REF!="THWN-2 Cu 600 V",D132*#REF!*(E132*F132+G132), IF(#REF!="Reserva BT 2 - SUB",D132*#REF!*(E132*F132+G132), IF(#REF!="Reserva BT 3 - SUB",D132*#REF!*(E132*F132+G132), IF(#REF!="Reserva BT 4 - SUB",D132*#REF!*(E132*F132+G132), IF(#REF!="Reserva BT 5 - SUB",D132*#REF!*(E132*F132+G132),”Error”)))))))))))))))))</f>
        <v>#REF!</v>
      </c>
      <c r="J132" s="25" t="e">
        <f>IF(#REF!="Aérea",'Costos iniciales'!H132,IF(#REF!="Subterránea",'Costos iniciales'!I132,"Error"))</f>
        <v>#REF!</v>
      </c>
    </row>
    <row r="133" spans="2:10" x14ac:dyDescent="0.25">
      <c r="B133" s="2">
        <v>6</v>
      </c>
      <c r="C133" s="20">
        <v>6</v>
      </c>
      <c r="D133" s="16" t="e">
        <f>IF(B133=1,#REF!,IF(B133=2,#REF!,IF(B133=3,#REF!,IF(B133=4,#REF!,IF(B133=5,#REF!,IF(B133=6,#REF!,IF(B133=7,#REF!,IF(B133=8,#REF!, IF(B133=9,#REF!,IF(B133=10,#REF!,IF(B133=11,#REF!,”Error”)))))))))))</f>
        <v>#REF!</v>
      </c>
      <c r="E133" s="16" t="e">
        <f>IF(#REF!="Trifásico",3,IF(#REF!="Bifásico",2,IF(#REF!="Monofásico",1)))</f>
        <v>#REF!</v>
      </c>
      <c r="F133" s="16" t="e">
        <f>#REF!</f>
        <v>#REF!</v>
      </c>
      <c r="G133" s="16" t="e">
        <f>IF(#REF!="Si",1,IF(#REF!="No",0))</f>
        <v>#REF!</v>
      </c>
      <c r="H133" s="28" t="e">
        <f>IF(#REF!="Aérea",IF(#REF!="ACSR",D133*#REF!*(E133*F133+G133),IF(#REF!="AAAC",D133*#REF!*(E133*F133+G133),IF(#REF!="AAC semiaislado XLPE 15kV",D133*#REF!*(E133*F133+G133),IF(#REF!="ACSR semiaislado XLPE 15kV",D133*#REF!*(E133*F133+G133), IF(#REF!="AAAC semiaislado XLPE 35kV",D133*#REF!*(E133*F133+G133), IF(#REF!="ACSR semiaislado XLPE 35kV",D133*#REF!*(E133*F133+G133), IF(#REF!="AAAC semiaislado XLPE 35kV",D133*#REF!*(E133*F133+G133), IF(#REF!="AAAC semiaislado XLPE 44kV",D133*#REF!*(E133*F133+G133),IF(#REF!="Trenzada AL",D133*#REF!*(E133*F133+G133), IF(#REF!="Trenzada Cu",D133*#REF!*(E133*F133+G133),IF(#REF!="Cable autosoportado neutro AAAC - XLPE",D133*#REF!*(E133*F133+G133), IF(#REF!="Acometida concéntrica XLPE - 600 V",D133*#REF!*(E133*F133+G133), IF(#REF!="Cable autosoportado neutro ACSR - XLPE",D133*#REF!*(E133*F133+G133), IF(#REF!="Reserva BT 4 - AEO",D133*#REF!*(E133*F133+G133), IF(#REF!="Reserva BT 5 - AEO",D133*#REF!*(E133*F133+G133),”Error”))))))))))))))))</f>
        <v>#REF!</v>
      </c>
      <c r="I133" s="6" t="e">
        <f>IF(#REF!="Subterránea",IF(#REF!="XLPE Cu - 15 kV",D133*#REF!*(E133*F133+G133),IF(#REF!="XLPE Cu - 38 kV",D133*#REF!*(E133*F133+G133),IF(#REF!="XLPE Cu - 46 kV",D133*#REF!*(E133*F133+G133),IF(#REF!="XLPE AL - 15 kV",D133*#REF!*(E133*F133+G133), IF(#REF!="XLPE AL - 38 kV",D133*#REF!*(E133*F133+G133), IF(#REF!="XLPE AL - 46 kV",D133*#REF!*(E133*F133+G133), IF(#REF!="Reserva MT 1 - SUB",D133*#REF!*(E133*F133+G133), IF(#REF!="Reserva MT 2 - SUB",D133*#REF!*(E133*F133+G133),IF(#REF!="THW AL 600 V",D133*#REF!*(E133*F133+G133), IF(#REF!="THWN AL 600 V",D133*#REF!*(E133*F133+G133),IF(#REF!="THWN-2 AL 600 V",D133*#REF!*(E133*F133+G133),IF(#REF!="THWN-2 Cu 600 V",D133*#REF!*(E133*F133+G133), IF(#REF!="Reserva BT 2 - SUB",D133*#REF!*(E133*F133+G133), IF(#REF!="Reserva BT 3 - SUB",D133*#REF!*(E133*F133+G133), IF(#REF!="Reserva BT 4 - SUB",D133*#REF!*(E133*F133+G133), IF(#REF!="Reserva BT 5 - SUB",D133*#REF!*(E133*F133+G133),”Error”)))))))))))))))))</f>
        <v>#REF!</v>
      </c>
      <c r="J133" s="25" t="e">
        <f>IF(#REF!="Aérea",'Costos iniciales'!H133,IF(#REF!="Subterránea",'Costos iniciales'!I133,"Error"))</f>
        <v>#REF!</v>
      </c>
    </row>
    <row r="134" spans="2:10" x14ac:dyDescent="0.25">
      <c r="B134" s="2">
        <v>6</v>
      </c>
      <c r="C134" s="7">
        <v>8</v>
      </c>
      <c r="D134" s="16" t="e">
        <f>IF(B134=1,#REF!,IF(B134=2,#REF!,IF(B134=3,#REF!,IF(B134=4,#REF!,IF(B134=5,#REF!,IF(B134=6,#REF!,IF(B134=7,#REF!,IF(B134=8,#REF!, IF(B134=9,#REF!,IF(B134=10,#REF!,IF(B134=11,#REF!,”Error”)))))))))))</f>
        <v>#REF!</v>
      </c>
      <c r="E134" s="16" t="e">
        <f>IF(#REF!="Trifásico",3,IF(#REF!="Bifásico",2,IF(#REF!="Monofásico",1)))</f>
        <v>#REF!</v>
      </c>
      <c r="F134" s="16" t="e">
        <f>#REF!</f>
        <v>#REF!</v>
      </c>
      <c r="G134" s="16" t="e">
        <f>IF(#REF!="Si",1,IF(#REF!="No",0))</f>
        <v>#REF!</v>
      </c>
      <c r="H134" s="28" t="e">
        <f>IF(#REF!="Aérea",IF(#REF!="ACSR",D134*#REF!*(E134*F134+G134),IF(#REF!="AAAC",D134*#REF!*(E134*F134+G134),IF(#REF!="AAC semiaislado XLPE 15kV",D134*#REF!*(E134*F134+G134),IF(#REF!="ACSR semiaislado XLPE 15kV",D134*#REF!*(E134*F134+G134), IF(#REF!="AAAC semiaislado XLPE 35kV",D134*#REF!*(E134*F134+G134), IF(#REF!="ACSR semiaislado XLPE 35kV",D134*#REF!*(E134*F134+G134), IF(#REF!="AAAC semiaislado XLPE 35kV",D134*#REF!*(E134*F134+G134), IF(#REF!="AAAC semiaislado XLPE 44kV",D134*#REF!*(E134*F134+G134),IF(#REF!="Trenzada AL",D134*#REF!*(E134*F134+G134), IF(#REF!="Trenzada Cu",D134*#REF!*(E134*F134+G134),IF(#REF!="Cable autosoportado neutro AAAC - XLPE",D134*#REF!*(E134*F134+G134), IF(#REF!="Acometida concéntrica XLPE - 600 V",D134*#REF!*(E134*F134+G134), IF(#REF!="Cable autosoportado neutro ACSR - XLPE",D134*#REF!*(E134*F134+G134), IF(#REF!="Reserva BT 4 - AEO",D134*#REF!*(E134*F134+G134), IF(#REF!="Reserva BT 5 - AEO",D134*#REF!*(E134*F134+G134),”Error”))))))))))))))))</f>
        <v>#REF!</v>
      </c>
      <c r="I134" s="6" t="e">
        <f>IF(#REF!="Subterránea",IF(#REF!="XLPE Cu - 15 kV",D134*#REF!*(E134*F134+G134),IF(#REF!="XLPE Cu - 38 kV",D134*#REF!*(E134*F134+G134),IF(#REF!="XLPE Cu - 46 kV",D134*#REF!*(E134*F134+G134),IF(#REF!="XLPE AL - 15 kV",D134*#REF!*(E134*F134+G134), IF(#REF!="XLPE AL - 38 kV",D134*#REF!*(E134*F134+G134), IF(#REF!="XLPE AL - 46 kV",D134*#REF!*(E134*F134+G134), IF(#REF!="Reserva MT 1 - SUB",D134*#REF!*(E134*F134+G134), IF(#REF!="Reserva MT 2 - SUB",D134*#REF!*(E134*F134+G134),IF(#REF!="THW AL 600 V",D134*#REF!*(E134*F134+G134), IF(#REF!="THWN AL 600 V",D134*#REF!*(E134*F134+G134),IF(#REF!="THWN-2 AL 600 V",D134*#REF!*(E134*F134+G134),IF(#REF!="THWN-2 Cu 600 V",D134*#REF!*(E134*F134+G134), IF(#REF!="Reserva BT 2 - SUB",D134*#REF!*(E134*F134+G134), IF(#REF!="Reserva BT 3 - SUB",D134*#REF!*(E134*F134+G134), IF(#REF!="Reserva BT 4 - SUB",D134*#REF!*(E134*F134+G134), IF(#REF!="Reserva BT 5 - SUB",D134*#REF!*(E134*F134+G134),”Error”)))))))))))))))))</f>
        <v>#REF!</v>
      </c>
      <c r="J134" s="25" t="e">
        <f>IF(#REF!="Aérea",'Costos iniciales'!H134,IF(#REF!="Subterránea",'Costos iniciales'!I134,"Error"))</f>
        <v>#REF!</v>
      </c>
    </row>
    <row r="135" spans="2:10" x14ac:dyDescent="0.25">
      <c r="B135" s="2">
        <v>6</v>
      </c>
      <c r="C135" s="7"/>
      <c r="D135" s="16" t="e">
        <f>IF(B135=1,#REF!,IF(B135=2,#REF!,IF(B135=3,#REF!,IF(B135=4,#REF!,IF(B135=5,#REF!,IF(B135=6,#REF!,IF(B135=7,#REF!,IF(B135=8,#REF!, IF(B135=9,#REF!,IF(B135=10,#REF!,IF(B135=11,#REF!,”Error”)))))))))))</f>
        <v>#REF!</v>
      </c>
      <c r="E135" s="16" t="e">
        <f>IF(#REF!="Trifásico",3,IF(#REF!="Bifásico",2,IF(#REF!="Monofásico",1)))</f>
        <v>#REF!</v>
      </c>
      <c r="F135" s="16" t="e">
        <f>#REF!</f>
        <v>#REF!</v>
      </c>
      <c r="G135" s="16" t="e">
        <f>IF(#REF!="Si",1,IF(#REF!="No",0))</f>
        <v>#REF!</v>
      </c>
      <c r="H135" s="28" t="e">
        <f>IF(#REF!="Aérea",IF(#REF!="ACSR",D135*#REF!*(E135*F135+G135),IF(#REF!="AAAC",D135*#REF!*(E135*F135+G135),IF(#REF!="AAC semiaislado XLPE 15kV",D135*#REF!*(E135*F135+G135),IF(#REF!="ACSR semiaislado XLPE 15kV",D135*#REF!*(E135*F135+G135), IF(#REF!="AAAC semiaislado XLPE 35kV",D135*#REF!*(E135*F135+G135), IF(#REF!="ACSR semiaislado XLPE 35kV",D135*#REF!*(E135*F135+G135), IF(#REF!="AAAC semiaislado XLPE 35kV",D135*#REF!*(E135*F135+G135), IF(#REF!="AAAC semiaislado XLPE 44kV",D135*#REF!*(E135*F135+G135),IF(#REF!="Trenzada AL",D135*#REF!*(E135*F135+G135), IF(#REF!="Trenzada Cu",D135*#REF!*(E135*F135+G135),IF(#REF!="Cable autosoportado neutro AAAC - XLPE",D135*#REF!*(E135*F135+G135), IF(#REF!="Acometida concéntrica XLPE - 600 V",D135*#REF!*(E135*F135+G135), IF(#REF!="Cable autosoportado neutro ACSR - XLPE",D135*#REF!*(E135*F135+G135), IF(#REF!="Reserva BT 4 - AEO",D135*#REF!*(E135*F135+G135), IF(#REF!="Reserva BT 5 - AEO",D135*#REF!*(E135*F135+G135),”Error”))))))))))))))))</f>
        <v>#REF!</v>
      </c>
      <c r="I135" s="6" t="e">
        <f>IF(#REF!="Subterránea",IF(#REF!="XLPE Cu - 15 kV",D135*#REF!*(E135*F135+G135),IF(#REF!="XLPE Cu - 38 kV",D135*#REF!*(E135*F135+G135),IF(#REF!="XLPE Cu - 46 kV",D135*#REF!*(E135*F135+G135),IF(#REF!="XLPE AL - 15 kV",D135*#REF!*(E135*F135+G135), IF(#REF!="XLPE AL - 38 kV",D135*#REF!*(E135*F135+G135), IF(#REF!="XLPE AL - 46 kV",D135*#REF!*(E135*F135+G135), IF(#REF!="Reserva MT 1 - SUB",D135*#REF!*(E135*F135+G135), IF(#REF!="Reserva MT 2 - SUB",D135*#REF!*(E135*F135+G135),IF(#REF!="THW AL 600 V",D135*#REF!*(E135*F135+G135), IF(#REF!="THWN AL 600 V",D135*#REF!*(E135*F135+G135),IF(#REF!="THWN-2 AL 600 V",D135*#REF!*(E135*F135+G135),IF(#REF!="THWN-2 Cu 600 V",D135*#REF!*(E135*F135+G135), IF(#REF!="Reserva BT 2 - SUB",D135*#REF!*(E135*F135+G135), IF(#REF!="Reserva BT 3 - SUB",D135*#REF!*(E135*F135+G135), IF(#REF!="Reserva BT 4 - SUB",D135*#REF!*(E135*F135+G135), IF(#REF!="Reserva BT 5 - SUB",D135*#REF!*(E135*F135+G135),”Error”)))))))))))))))))</f>
        <v>#REF!</v>
      </c>
      <c r="J135" s="25" t="e">
        <f>IF(#REF!="Aérea",'Costos iniciales'!H135,IF(#REF!="Subterránea",'Costos iniciales'!I135,"Error"))</f>
        <v>#REF!</v>
      </c>
    </row>
    <row r="136" spans="2:10" x14ac:dyDescent="0.25">
      <c r="B136" s="2">
        <v>6</v>
      </c>
      <c r="C136" s="7"/>
      <c r="D136" s="16" t="e">
        <f>IF(B136=1,#REF!,IF(B136=2,#REF!,IF(B136=3,#REF!,IF(B136=4,#REF!,IF(B136=5,#REF!,IF(B136=6,#REF!,IF(B136=7,#REF!,IF(B136=8,#REF!, IF(B136=9,#REF!,IF(B136=10,#REF!,IF(B136=11,#REF!,”Error”)))))))))))</f>
        <v>#REF!</v>
      </c>
      <c r="E136" s="16" t="e">
        <f>IF(#REF!="Trifásico",3,IF(#REF!="Bifásico",2,IF(#REF!="Monofásico",1)))</f>
        <v>#REF!</v>
      </c>
      <c r="F136" s="16" t="e">
        <f>#REF!</f>
        <v>#REF!</v>
      </c>
      <c r="G136" s="16" t="e">
        <f>IF(#REF!="Si",1,IF(#REF!="No",0))</f>
        <v>#REF!</v>
      </c>
      <c r="H136" s="28" t="e">
        <f>IF(#REF!="Aérea",IF(#REF!="ACSR",D136*#REF!*(E136*F136+G136),IF(#REF!="AAAC",D136*#REF!*(E136*F136+G136),IF(#REF!="AAC semiaislado XLPE 15kV",D136*#REF!*(E136*F136+G136),IF(#REF!="ACSR semiaislado XLPE 15kV",D136*#REF!*(E136*F136+G136), IF(#REF!="AAAC semiaislado XLPE 35kV",D136*#REF!*(E136*F136+G136), IF(#REF!="ACSR semiaislado XLPE 35kV",D136*#REF!*(E136*F136+G136), IF(#REF!="AAAC semiaislado XLPE 35kV",D136*#REF!*(E136*F136+G136), IF(#REF!="AAAC semiaislado XLPE 44kV",D136*#REF!*(E136*F136+G136),IF(#REF!="Trenzada AL",D136*#REF!*(E136*F136+G136), IF(#REF!="Trenzada Cu",D136*#REF!*(E136*F136+G136),IF(#REF!="Cable autosoportado neutro AAAC - XLPE",D136*#REF!*(E136*F136+G136), IF(#REF!="Acometida concéntrica XLPE - 600 V",D136*#REF!*(E136*F136+G136), IF(#REF!="Cable autosoportado neutro ACSR - XLPE",D136*#REF!*(E136*F136+G136), IF(#REF!="Reserva BT 4 - AEO",D136*#REF!*(E136*F136+G136), IF(#REF!="Reserva BT 5 - AEO",D136*#REF!*(E136*F136+G136),”Error”))))))))))))))))</f>
        <v>#REF!</v>
      </c>
      <c r="I136" s="6" t="e">
        <f>IF(#REF!="Subterránea",IF(#REF!="XLPE Cu - 15 kV",D136*#REF!*(E136*F136+G136),IF(#REF!="XLPE Cu - 38 kV",D136*#REF!*(E136*F136+G136),IF(#REF!="XLPE Cu - 46 kV",D136*#REF!*(E136*F136+G136),IF(#REF!="XLPE AL - 15 kV",D136*#REF!*(E136*F136+G136), IF(#REF!="XLPE AL - 38 kV",D136*#REF!*(E136*F136+G136), IF(#REF!="XLPE AL - 46 kV",D136*#REF!*(E136*F136+G136), IF(#REF!="Reserva MT 1 - SUB",D136*#REF!*(E136*F136+G136), IF(#REF!="Reserva MT 2 - SUB",D136*#REF!*(E136*F136+G136),IF(#REF!="THW AL 600 V",D136*#REF!*(E136*F136+G136), IF(#REF!="THWN AL 600 V",D136*#REF!*(E136*F136+G136),IF(#REF!="THWN-2 AL 600 V",D136*#REF!*(E136*F136+G136),IF(#REF!="THWN-2 Cu 600 V",D136*#REF!*(E136*F136+G136), IF(#REF!="Reserva BT 2 - SUB",D136*#REF!*(E136*F136+G136), IF(#REF!="Reserva BT 3 - SUB",D136*#REF!*(E136*F136+G136), IF(#REF!="Reserva BT 4 - SUB",D136*#REF!*(E136*F136+G136), IF(#REF!="Reserva BT 5 - SUB",D136*#REF!*(E136*F136+G136),”Error”)))))))))))))))))</f>
        <v>#REF!</v>
      </c>
      <c r="J136" s="25" t="e">
        <f>IF(#REF!="Aérea",'Costos iniciales'!H136,IF(#REF!="Subterránea",'Costos iniciales'!I136,"Error"))</f>
        <v>#REF!</v>
      </c>
    </row>
    <row r="137" spans="2:10" x14ac:dyDescent="0.25">
      <c r="B137" s="2">
        <v>6</v>
      </c>
      <c r="C137" s="8"/>
      <c r="D137" s="16" t="e">
        <f>IF(B137=1,#REF!,IF(B137=2,#REF!,IF(B137=3,#REF!,IF(B137=4,#REF!,IF(B137=5,#REF!,IF(B137=6,#REF!,IF(B137=7,#REF!,IF(B137=8,#REF!, IF(B137=9,#REF!,IF(B137=10,#REF!,IF(B137=11,#REF!,”Error”)))))))))))</f>
        <v>#REF!</v>
      </c>
      <c r="E137" s="16" t="e">
        <f>IF(#REF!="Trifásico",3,IF(#REF!="Bifásico",2,IF(#REF!="Monofásico",1)))</f>
        <v>#REF!</v>
      </c>
      <c r="F137" s="16" t="e">
        <f>#REF!</f>
        <v>#REF!</v>
      </c>
      <c r="G137" s="16" t="e">
        <f>IF(#REF!="Si",1,IF(#REF!="No",0))</f>
        <v>#REF!</v>
      </c>
      <c r="H137" s="28" t="e">
        <f>IF(#REF!="Aérea",IF(#REF!="ACSR",D137*#REF!*(E137*F137+G137),IF(#REF!="AAAC",D137*#REF!*(E137*F137+G137),IF(#REF!="AAC semiaislado XLPE 15kV",D137*#REF!*(E137*F137+G137),IF(#REF!="ACSR semiaislado XLPE 15kV",D137*#REF!*(E137*F137+G137), IF(#REF!="AAAC semiaislado XLPE 35kV",D137*#REF!*(E137*F137+G137), IF(#REF!="ACSR semiaislado XLPE 35kV",D137*#REF!*(E137*F137+G137), IF(#REF!="AAAC semiaislado XLPE 35kV",D137*#REF!*(E137*F137+G137), IF(#REF!="AAAC semiaislado XLPE 44kV",D137*#REF!*(E137*F137+G137),IF(#REF!="Trenzada AL",D137*#REF!*(E137*F137+G137), IF(#REF!="Trenzada Cu",D137*#REF!*(E137*F137+G137),IF(#REF!="Cable autosoportado neutro AAAC - XLPE",D137*#REF!*(E137*F137+G137), IF(#REF!="Acometida concéntrica XLPE - 600 V",D137*#REF!*(E137*F137+G137), IF(#REF!="Cable autosoportado neutro ACSR - XLPE",D137*#REF!*(E137*F137+G137), IF(#REF!="Reserva BT 4 - AEO",D137*#REF!*(E137*F137+G137), IF(#REF!="Reserva BT 5 - AEO",D137*#REF!*(E137*F137+G137),”Error”))))))))))))))))</f>
        <v>#REF!</v>
      </c>
      <c r="I137" s="6" t="e">
        <f>IF(#REF!="Subterránea",IF(#REF!="XLPE Cu - 15 kV",D137*#REF!*(E137*F137+G137),IF(#REF!="XLPE Cu - 38 kV",D137*#REF!*(E137*F137+G137),IF(#REF!="XLPE Cu - 46 kV",D137*#REF!*(E137*F137+G137),IF(#REF!="XLPE AL - 15 kV",D137*#REF!*(E137*F137+G137), IF(#REF!="XLPE AL - 38 kV",D137*#REF!*(E137*F137+G137), IF(#REF!="XLPE AL - 46 kV",D137*#REF!*(E137*F137+G137), IF(#REF!="Reserva MT 1 - SUB",D137*#REF!*(E137*F137+G137), IF(#REF!="Reserva MT 2 - SUB",D137*#REF!*(E137*F137+G137),IF(#REF!="THW AL 600 V",D137*#REF!*(E137*F137+G137), IF(#REF!="THWN AL 600 V",D137*#REF!*(E137*F137+G137),IF(#REF!="THWN-2 AL 600 V",D137*#REF!*(E137*F137+G137),IF(#REF!="THWN-2 Cu 600 V",D137*#REF!*(E137*F137+G137), IF(#REF!="Reserva BT 2 - SUB",D137*#REF!*(E137*F137+G137), IF(#REF!="Reserva BT 3 - SUB",D137*#REF!*(E137*F137+G137), IF(#REF!="Reserva BT 4 - SUB",D137*#REF!*(E137*F137+G137), IF(#REF!="Reserva BT 5 - SUB",D137*#REF!*(E137*F137+G137),”Error”)))))))))))))))))</f>
        <v>#REF!</v>
      </c>
      <c r="J137" s="25" t="e">
        <f>IF(#REF!="Aérea",'Costos iniciales'!H137,IF(#REF!="Subterránea",'Costos iniciales'!I137,"Error"))</f>
        <v>#REF!</v>
      </c>
    </row>
    <row r="138" spans="2:10" x14ac:dyDescent="0.25">
      <c r="B138" s="2">
        <v>6</v>
      </c>
      <c r="C138" s="7"/>
      <c r="D138" s="16" t="e">
        <f>IF(B138=1,#REF!,IF(B138=2,#REF!,IF(B138=3,#REF!,IF(B138=4,#REF!,IF(B138=5,#REF!,IF(B138=6,#REF!,IF(B138=7,#REF!,IF(B138=8,#REF!, IF(B138=9,#REF!,IF(B138=10,#REF!,IF(B138=11,#REF!,”Error”)))))))))))</f>
        <v>#REF!</v>
      </c>
      <c r="E138" s="16" t="e">
        <f>IF(#REF!="Trifásico",3,IF(#REF!="Bifásico",2,IF(#REF!="Monofásico",1)))</f>
        <v>#REF!</v>
      </c>
      <c r="F138" s="16" t="e">
        <f>#REF!</f>
        <v>#REF!</v>
      </c>
      <c r="G138" s="16" t="e">
        <f>IF(#REF!="Si",1,IF(#REF!="No",0))</f>
        <v>#REF!</v>
      </c>
      <c r="H138" s="28" t="e">
        <f>IF(#REF!="Aérea",IF(#REF!="ACSR",D138*#REF!*(E138*F138+G138),IF(#REF!="AAAC",D138*#REF!*(E138*F138+G138),IF(#REF!="AAC semiaislado XLPE 15kV",D138*#REF!*(E138*F138+G138),IF(#REF!="ACSR semiaislado XLPE 15kV",D138*#REF!*(E138*F138+G138), IF(#REF!="AAAC semiaislado XLPE 35kV",D138*#REF!*(E138*F138+G138), IF(#REF!="ACSR semiaislado XLPE 35kV",D138*#REF!*(E138*F138+G138), IF(#REF!="AAAC semiaislado XLPE 35kV",D138*#REF!*(E138*F138+G138), IF(#REF!="AAAC semiaislado XLPE 44kV",D138*#REF!*(E138*F138+G138),IF(#REF!="Trenzada AL",D138*#REF!*(E138*F138+G138), IF(#REF!="Trenzada Cu",D138*#REF!*(E138*F138+G138),IF(#REF!="Cable autosoportado neutro AAAC - XLPE",D138*#REF!*(E138*F138+G138), IF(#REF!="Acometida concéntrica XLPE - 600 V",D138*#REF!*(E138*F138+G138), IF(#REF!="Cable autosoportado neutro ACSR - XLPE",D138*#REF!*(E138*F138+G138), IF(#REF!="Reserva BT 4 - AEO",D138*#REF!*(E138*F138+G138), IF(#REF!="Reserva BT 5 - AEO",D138*#REF!*(E138*F138+G138),”Error”))))))))))))))))</f>
        <v>#REF!</v>
      </c>
      <c r="I138" s="6" t="e">
        <f>IF(#REF!="Subterránea",IF(#REF!="XLPE Cu - 15 kV",D138*#REF!*(E138*F138+G138),IF(#REF!="XLPE Cu - 38 kV",D138*#REF!*(E138*F138+G138),IF(#REF!="XLPE Cu - 46 kV",D138*#REF!*(E138*F138+G138),IF(#REF!="XLPE AL - 15 kV",D138*#REF!*(E138*F138+G138), IF(#REF!="XLPE AL - 38 kV",D138*#REF!*(E138*F138+G138), IF(#REF!="XLPE AL - 46 kV",D138*#REF!*(E138*F138+G138), IF(#REF!="Reserva MT 1 - SUB",D138*#REF!*(E138*F138+G138), IF(#REF!="Reserva MT 2 - SUB",D138*#REF!*(E138*F138+G138),IF(#REF!="THW AL 600 V",D138*#REF!*(E138*F138+G138), IF(#REF!="THWN AL 600 V",D138*#REF!*(E138*F138+G138),IF(#REF!="THWN-2 AL 600 V",D138*#REF!*(E138*F138+G138),IF(#REF!="THWN-2 Cu 600 V",D138*#REF!*(E138*F138+G138), IF(#REF!="Reserva BT 2 - SUB",D138*#REF!*(E138*F138+G138), IF(#REF!="Reserva BT 3 - SUB",D138*#REF!*(E138*F138+G138), IF(#REF!="Reserva BT 4 - SUB",D138*#REF!*(E138*F138+G138), IF(#REF!="Reserva BT 5 - SUB",D138*#REF!*(E138*F138+G138),”Error”)))))))))))))))))</f>
        <v>#REF!</v>
      </c>
      <c r="J138" s="25" t="e">
        <f>IF(#REF!="Aérea",'Costos iniciales'!H138,IF(#REF!="Subterránea",'Costos iniciales'!I138,"Error"))</f>
        <v>#REF!</v>
      </c>
    </row>
    <row r="139" spans="2:10" x14ac:dyDescent="0.25">
      <c r="B139" s="2">
        <v>6</v>
      </c>
      <c r="C139" s="8"/>
      <c r="D139" s="16" t="e">
        <f>IF(B139=1,#REF!,IF(B139=2,#REF!,IF(B139=3,#REF!,IF(B139=4,#REF!,IF(B139=5,#REF!,IF(B139=6,#REF!,IF(B139=7,#REF!,IF(B139=8,#REF!, IF(B139=9,#REF!,IF(B139=10,#REF!,IF(B139=11,#REF!,”Error”)))))))))))</f>
        <v>#REF!</v>
      </c>
      <c r="E139" s="16" t="e">
        <f>IF(#REF!="Trifásico",3,IF(#REF!="Bifásico",2,IF(#REF!="Monofásico",1)))</f>
        <v>#REF!</v>
      </c>
      <c r="F139" s="16" t="e">
        <f>#REF!</f>
        <v>#REF!</v>
      </c>
      <c r="G139" s="16" t="e">
        <f>IF(#REF!="Si",1,IF(#REF!="No",0))</f>
        <v>#REF!</v>
      </c>
      <c r="H139" s="28" t="e">
        <f>IF(#REF!="Aérea",IF(#REF!="ACSR",D139*#REF!*(E139*F139+G139),IF(#REF!="AAAC",D139*#REF!*(E139*F139+G139),IF(#REF!="AAC semiaislado XLPE 15kV",D139*#REF!*(E139*F139+G139),IF(#REF!="ACSR semiaislado XLPE 15kV",D139*#REF!*(E139*F139+G139), IF(#REF!="AAAC semiaislado XLPE 35kV",D139*#REF!*(E139*F139+G139), IF(#REF!="ACSR semiaislado XLPE 35kV",D139*#REF!*(E139*F139+G139), IF(#REF!="AAAC semiaislado XLPE 35kV",D139*#REF!*(E139*F139+G139), IF(#REF!="AAAC semiaislado XLPE 44kV",D139*#REF!*(E139*F139+G139),IF(#REF!="Trenzada AL",D139*#REF!*(E139*F139+G139), IF(#REF!="Trenzada Cu",D139*#REF!*(E139*F139+G139),IF(#REF!="Cable autosoportado neutro AAAC - XLPE",D139*#REF!*(E139*F139+G139), IF(#REF!="Acometida concéntrica XLPE - 600 V",D139*#REF!*(E139*F139+G139), IF(#REF!="Cable autosoportado neutro ACSR - XLPE",D139*#REF!*(E139*F139+G139), IF(#REF!="Reserva BT 4 - AEO",D139*#REF!*(E139*F139+G139), IF(#REF!="Reserva BT 5 - AEO",D139*#REF!*(E139*F139+G139),”Error”))))))))))))))))</f>
        <v>#REF!</v>
      </c>
      <c r="I139" s="6" t="e">
        <f>IF(#REF!="Subterránea",IF(#REF!="XLPE Cu - 15 kV",D139*#REF!*(E139*F139+G139),IF(#REF!="XLPE Cu - 38 kV",D139*#REF!*(E139*F139+G139),IF(#REF!="XLPE Cu - 46 kV",D139*#REF!*(E139*F139+G139),IF(#REF!="XLPE AL - 15 kV",D139*#REF!*(E139*F139+G139), IF(#REF!="XLPE AL - 38 kV",D139*#REF!*(E139*F139+G139), IF(#REF!="XLPE AL - 46 kV",D139*#REF!*(E139*F139+G139), IF(#REF!="Reserva MT 1 - SUB",D139*#REF!*(E139*F139+G139), IF(#REF!="Reserva MT 2 - SUB",D139*#REF!*(E139*F139+G139),IF(#REF!="THW AL 600 V",D139*#REF!*(E139*F139+G139), IF(#REF!="THWN AL 600 V",D139*#REF!*(E139*F139+G139),IF(#REF!="THWN-2 AL 600 V",D139*#REF!*(E139*F139+G139),IF(#REF!="THWN-2 Cu 600 V",D139*#REF!*(E139*F139+G139), IF(#REF!="Reserva BT 2 - SUB",D139*#REF!*(E139*F139+G139), IF(#REF!="Reserva BT 3 - SUB",D139*#REF!*(E139*F139+G139), IF(#REF!="Reserva BT 4 - SUB",D139*#REF!*(E139*F139+G139), IF(#REF!="Reserva BT 5 - SUB",D139*#REF!*(E139*F139+G139),”Error”)))))))))))))))))</f>
        <v>#REF!</v>
      </c>
      <c r="J139" s="25" t="e">
        <f>IF(#REF!="Aérea",'Costos iniciales'!H139,IF(#REF!="Subterránea",'Costos iniciales'!I139,"Error"))</f>
        <v>#REF!</v>
      </c>
    </row>
    <row r="140" spans="2:10" x14ac:dyDescent="0.25">
      <c r="B140" s="2">
        <v>6</v>
      </c>
      <c r="C140" s="7"/>
      <c r="D140" s="16" t="e">
        <f>IF(B140=1,#REF!,IF(B140=2,#REF!,IF(B140=3,#REF!,IF(B140=4,#REF!,IF(B140=5,#REF!,IF(B140=6,#REF!,IF(B140=7,#REF!,IF(B140=8,#REF!, IF(B140=9,#REF!,IF(B140=10,#REF!,IF(B140=11,#REF!,”Error”)))))))))))</f>
        <v>#REF!</v>
      </c>
      <c r="E140" s="16" t="e">
        <f>IF(#REF!="Trifásico",3,IF(#REF!="Bifásico",2,IF(#REF!="Monofásico",1)))</f>
        <v>#REF!</v>
      </c>
      <c r="F140" s="16" t="e">
        <f>#REF!</f>
        <v>#REF!</v>
      </c>
      <c r="G140" s="16" t="e">
        <f>IF(#REF!="Si",1,IF(#REF!="No",0))</f>
        <v>#REF!</v>
      </c>
      <c r="H140" s="28" t="e">
        <f>IF(#REF!="Aérea",IF(#REF!="ACSR",D140*#REF!*(E140*F140+G140),IF(#REF!="AAAC",D140*#REF!*(E140*F140+G140),IF(#REF!="AAC semiaislado XLPE 15kV",D140*#REF!*(E140*F140+G140),IF(#REF!="ACSR semiaislado XLPE 15kV",D140*#REF!*(E140*F140+G140), IF(#REF!="AAAC semiaislado XLPE 35kV",D140*#REF!*(E140*F140+G140), IF(#REF!="ACSR semiaislado XLPE 35kV",D140*#REF!*(E140*F140+G140), IF(#REF!="AAAC semiaislado XLPE 35kV",D140*#REF!*(E140*F140+G140), IF(#REF!="AAAC semiaislado XLPE 44kV",D140*#REF!*(E140*F140+G140),IF(#REF!="Trenzada AL",D140*#REF!*(E140*F140+G140), IF(#REF!="Trenzada Cu",D140*#REF!*(E140*F140+G140),IF(#REF!="Cable autosoportado neutro AAAC - XLPE",D140*#REF!*(E140*F140+G140), IF(#REF!="Acometida concéntrica XLPE - 600 V",D140*#REF!*(E140*F140+G140), IF(#REF!="Cable autosoportado neutro ACSR - XLPE",D140*#REF!*(E140*F140+G140), IF(#REF!="Reserva BT 4 - AEO",D140*#REF!*(E140*F140+G140), IF(#REF!="Reserva BT 5 - AEO",D140*#REF!*(E140*F140+G140),”Error”))))))))))))))))</f>
        <v>#REF!</v>
      </c>
      <c r="I140" s="6" t="e">
        <f>IF(#REF!="Subterránea",IF(#REF!="XLPE Cu - 15 kV",D140*#REF!*(E140*F140+G140),IF(#REF!="XLPE Cu - 38 kV",D140*#REF!*(E140*F140+G140),IF(#REF!="XLPE Cu - 46 kV",D140*#REF!*(E140*F140+G140),IF(#REF!="XLPE AL - 15 kV",D140*#REF!*(E140*F140+G140), IF(#REF!="XLPE AL - 38 kV",D140*#REF!*(E140*F140+G140), IF(#REF!="XLPE AL - 46 kV",D140*#REF!*(E140*F140+G140), IF(#REF!="Reserva MT 1 - SUB",D140*#REF!*(E140*F140+G140), IF(#REF!="Reserva MT 2 - SUB",D140*#REF!*(E140*F140+G140),IF(#REF!="THW AL 600 V",D140*#REF!*(E140*F140+G140), IF(#REF!="THWN AL 600 V",D140*#REF!*(E140*F140+G140),IF(#REF!="THWN-2 AL 600 V",D140*#REF!*(E140*F140+G140),IF(#REF!="THWN-2 Cu 600 V",D140*#REF!*(E140*F140+G140), IF(#REF!="Reserva BT 2 - SUB",D140*#REF!*(E140*F140+G140), IF(#REF!="Reserva BT 3 - SUB",D140*#REF!*(E140*F140+G140), IF(#REF!="Reserva BT 4 - SUB",D140*#REF!*(E140*F140+G140), IF(#REF!="Reserva BT 5 - SUB",D140*#REF!*(E140*F140+G140),”Error”)))))))))))))))))</f>
        <v>#REF!</v>
      </c>
      <c r="J140" s="25" t="e">
        <f>IF(#REF!="Aérea",'Costos iniciales'!H140,IF(#REF!="Subterránea",'Costos iniciales'!I140,"Error"))</f>
        <v>#REF!</v>
      </c>
    </row>
    <row r="141" spans="2:10" x14ac:dyDescent="0.25">
      <c r="B141" s="2">
        <v>7</v>
      </c>
      <c r="C141" s="2">
        <v>1000</v>
      </c>
      <c r="D141" s="16" t="e">
        <f>IF(B141=1,#REF!,IF(B141=2,#REF!,IF(B141=3,#REF!,IF(B141=4,#REF!,IF(B141=5,#REF!,IF(B141=6,#REF!,IF(B141=7,#REF!,IF(B141=8,#REF!, IF(B141=9,#REF!,IF(B141=10,#REF!,IF(B141=11,#REF!,”Error”)))))))))))</f>
        <v>#REF!</v>
      </c>
      <c r="E141" s="16" t="e">
        <f>IF(#REF!="Trifásico",3,IF(#REF!="Bifásico",2,IF(#REF!="Monofásico",1)))</f>
        <v>#REF!</v>
      </c>
      <c r="F141" s="16" t="e">
        <f>#REF!</f>
        <v>#REF!</v>
      </c>
      <c r="G141" s="16" t="e">
        <f>IF(#REF!="Si",1,IF(#REF!="No",0))</f>
        <v>#REF!</v>
      </c>
      <c r="H141" s="28" t="e">
        <f>IF(#REF!="Aérea",IF(#REF!="ACSR",D141*#REF!*(E141*F141+G141),IF(#REF!="AAAC",D141*#REF!*(E141*F141+G141),IF(#REF!="AAC semiaislado XLPE 15kV",D141*#REF!*(E141*F141+G141),IF(#REF!="ACSR semiaislado XLPE 15kV",D141*#REF!*(E141*F141+G141), IF(#REF!="AAAC semiaislado XLPE 35kV",D141*#REF!*(E141*F141+G141), IF(#REF!="ACSR semiaislado XLPE 35kV",D141*#REF!*(E141*F141+G141), IF(#REF!="AAAC semiaislado XLPE 35kV",D141*#REF!*(E141*F141+G141), IF(#REF!="AAAC semiaislado XLPE 44kV",D141*#REF!*(E141*F141+G141),IF(#REF!="Trenzada AL",D141*#REF!*(E141*F141+G141), IF(#REF!="Trenzada Cu",D141*#REF!*(E141*F141+G141),IF(#REF!="Cable autosoportado neutro AAAC - XLPE",D141*#REF!*(E141*F141+G141), IF(#REF!="Acometida concéntrica XLPE - 600 V",D141*#REF!*(E141*F141+G141), IF(#REF!="Cable autosoportado neutro ACSR - XLPE",D141*#REF!*(E141*F141+G141), IF(#REF!="Reserva BT 4 - AEO",D141*#REF!*(E141*F141+G141), IF(#REF!="Reserva BT 5 - AEO",D141*#REF!*(E141*F141+G141),”Error”))))))))))))))))</f>
        <v>#REF!</v>
      </c>
      <c r="I141" s="6" t="e">
        <f>IF(#REF!="Subterránea",IF(#REF!="XLPE Cu - 15 kV",D141*#REF!*(E141*F141+G141),IF(#REF!="XLPE Cu - 38 kV",D141*#REF!*(E141*F141+G141),IF(#REF!="XLPE Cu - 46 kV",D141*#REF!*(E141*F141+G141),IF(#REF!="XLPE AL - 15 kV",D141*#REF!*(E141*F141+G141), IF(#REF!="XLPE AL - 38 kV",D141*#REF!*(E141*F141+G141), IF(#REF!="XLPE AL - 46 kV",D141*#REF!*(E141*F141+G141), IF(#REF!="Reserva MT 1 - SUB",D141*#REF!*(E141*F141+G141), IF(#REF!="Reserva MT 2 - SUB",D141*#REF!*(E141*F141+G141),IF(#REF!="THW AL 600 V",D141*#REF!*(E141*F141+G141), IF(#REF!="THWN AL 600 V",D141*#REF!*(E141*F141+G141),IF(#REF!="THWN-2 AL 600 V",D141*#REF!*(E141*F141+G141),IF(#REF!="THWN-2 Cu 600 V",D141*#REF!*(E141*F141+G141), IF(#REF!="Reserva BT 2 - SUB",D141*#REF!*(E141*F141+G141), IF(#REF!="Reserva BT 3 - SUB",D141*#REF!*(E141*F141+G141), IF(#REF!="Reserva BT 4 - SUB",D141*#REF!*(E141*F141+G141), IF(#REF!="Reserva BT 5 - SUB",D141*#REF!*(E141*F141+G141),”Error”)))))))))))))))))</f>
        <v>#REF!</v>
      </c>
      <c r="J141" s="17" t="e">
        <f>IF(#REF!="Aérea",'Costos iniciales'!H141,IF(#REF!="Subterránea",'Costos iniciales'!I141,"Error"))</f>
        <v>#REF!</v>
      </c>
    </row>
    <row r="142" spans="2:10" x14ac:dyDescent="0.25">
      <c r="B142" s="2">
        <v>7</v>
      </c>
      <c r="C142" s="24">
        <v>795</v>
      </c>
      <c r="D142" s="16" t="e">
        <f>IF(B142=1,#REF!,IF(B142=2,#REF!,IF(B142=3,#REF!,IF(B142=4,#REF!,IF(B142=5,#REF!,IF(B142=6,#REF!,IF(B142=7,#REF!,IF(B142=8,#REF!, IF(B142=9,#REF!,IF(B142=10,#REF!,IF(B142=11,#REF!,”Error”)))))))))))</f>
        <v>#REF!</v>
      </c>
      <c r="E142" s="16" t="e">
        <f>IF(#REF!="Trifásico",3,IF(#REF!="Bifásico",2,IF(#REF!="Monofásico",1)))</f>
        <v>#REF!</v>
      </c>
      <c r="F142" s="16" t="e">
        <f>#REF!</f>
        <v>#REF!</v>
      </c>
      <c r="G142" s="16" t="e">
        <f>IF(#REF!="Si",1,IF(#REF!="No",0))</f>
        <v>#REF!</v>
      </c>
      <c r="H142" s="28" t="e">
        <f>IF(#REF!="Aérea",IF(#REF!="ACSR",D142*#REF!*(E142*F142+G142),IF(#REF!="AAAC",D142*#REF!*(E142*F142+G142),IF(#REF!="AAC semiaislado XLPE 15kV",D142*#REF!*(E142*F142+G142),IF(#REF!="ACSR semiaislado XLPE 15kV",D142*#REF!*(E142*F142+G142), IF(#REF!="AAAC semiaislado XLPE 35kV",D142*#REF!*(E142*F142+G142), IF(#REF!="ACSR semiaislado XLPE 35kV",D142*#REF!*(E142*F142+G142), IF(#REF!="AAAC semiaislado XLPE 35kV",D142*#REF!*(E142*F142+G142), IF(#REF!="AAAC semiaislado XLPE 44kV",D142*#REF!*(E142*F142+G142),IF(#REF!="Trenzada AL",D142*#REF!*(E142*F142+G142), IF(#REF!="Trenzada Cu",D142*#REF!*(E142*F142+G142),IF(#REF!="Cable autosoportado neutro AAAC - XLPE",D142*#REF!*(E142*F142+G142), IF(#REF!="Acometida concéntrica XLPE - 600 V",D142*#REF!*(E142*F142+G142), IF(#REF!="Cable autosoportado neutro ACSR - XLPE",D142*#REF!*(E142*F142+G142), IF(#REF!="Reserva BT 4 - AEO",D142*#REF!*(E142*F142+G142), IF(#REF!="Reserva BT 5 - AEO",D142*#REF!*(E142*F142+G142),”Error”))))))))))))))))</f>
        <v>#REF!</v>
      </c>
      <c r="I142" s="6" t="e">
        <f>IF(#REF!="Subterránea",IF(#REF!="XLPE Cu - 15 kV",D142*#REF!*(E142*F142+G142),IF(#REF!="XLPE Cu - 38 kV",D142*#REF!*(E142*F142+G142),IF(#REF!="XLPE Cu - 46 kV",D142*#REF!*(E142*F142+G142),IF(#REF!="XLPE AL - 15 kV",D142*#REF!*(E142*F142+G142), IF(#REF!="XLPE AL - 38 kV",D142*#REF!*(E142*F142+G142), IF(#REF!="XLPE AL - 46 kV",D142*#REF!*(E142*F142+G142), IF(#REF!="Reserva MT 1 - SUB",D142*#REF!*(E142*F142+G142), IF(#REF!="Reserva MT 2 - SUB",D142*#REF!*(E142*F142+G142),IF(#REF!="THW AL 600 V",D142*#REF!*(E142*F142+G142), IF(#REF!="THWN AL 600 V",D142*#REF!*(E142*F142+G142),IF(#REF!="THWN-2 AL 600 V",D142*#REF!*(E142*F142+G142),IF(#REF!="THWN-2 Cu 600 V",D142*#REF!*(E142*F142+G142), IF(#REF!="Reserva BT 2 - SUB",D142*#REF!*(E142*F142+G142), IF(#REF!="Reserva BT 3 - SUB",D142*#REF!*(E142*F142+G142), IF(#REF!="Reserva BT 4 - SUB",D142*#REF!*(E142*F142+G142), IF(#REF!="Reserva BT 5 - SUB",D142*#REF!*(E142*F142+G142),”Error”)))))))))))))))))</f>
        <v>#REF!</v>
      </c>
      <c r="J142" s="25" t="e">
        <f>IF(#REF!="Aérea",'Costos iniciales'!H142,IF(#REF!="Subterránea",'Costos iniciales'!I142,"Error"))</f>
        <v>#REF!</v>
      </c>
    </row>
    <row r="143" spans="2:10" x14ac:dyDescent="0.25">
      <c r="B143" s="2">
        <v>7</v>
      </c>
      <c r="C143" s="22">
        <v>500</v>
      </c>
      <c r="D143" s="16" t="e">
        <f>IF(B143=1,#REF!,IF(B143=2,#REF!,IF(B143=3,#REF!,IF(B143=4,#REF!,IF(B143=5,#REF!,IF(B143=6,#REF!,IF(B143=7,#REF!,IF(B143=8,#REF!, IF(B143=9,#REF!,IF(B143=10,#REF!,IF(B143=11,#REF!,”Error”)))))))))))</f>
        <v>#REF!</v>
      </c>
      <c r="E143" s="16" t="e">
        <f>IF(#REF!="Trifásico",3,IF(#REF!="Bifásico",2,IF(#REF!="Monofásico",1)))</f>
        <v>#REF!</v>
      </c>
      <c r="F143" s="16" t="e">
        <f>#REF!</f>
        <v>#REF!</v>
      </c>
      <c r="G143" s="16" t="e">
        <f>IF(#REF!="Si",1,IF(#REF!="No",0))</f>
        <v>#REF!</v>
      </c>
      <c r="H143" s="28" t="e">
        <f>IF(#REF!="Aérea",IF(#REF!="ACSR",D143*#REF!*(E143*F143+G143),IF(#REF!="AAAC",D143*#REF!*(E143*F143+G143),IF(#REF!="AAC semiaislado XLPE 15kV",D143*#REF!*(E143*F143+G143),IF(#REF!="ACSR semiaislado XLPE 15kV",D143*#REF!*(E143*F143+G143), IF(#REF!="AAAC semiaislado XLPE 35kV",D143*#REF!*(E143*F143+G143), IF(#REF!="ACSR semiaislado XLPE 35kV",D143*#REF!*(E143*F143+G143), IF(#REF!="AAAC semiaislado XLPE 35kV",D143*#REF!*(E143*F143+G143), IF(#REF!="AAAC semiaislado XLPE 44kV",D143*#REF!*(E143*F143+G143),IF(#REF!="Trenzada AL",D143*#REF!*(E143*F143+G143), IF(#REF!="Trenzada Cu",D143*#REF!*(E143*F143+G143),IF(#REF!="Cable autosoportado neutro AAAC - XLPE",D143*#REF!*(E143*F143+G143), IF(#REF!="Acometida concéntrica XLPE - 600 V",D143*#REF!*(E143*F143+G143), IF(#REF!="Cable autosoportado neutro ACSR - XLPE",D143*#REF!*(E143*F143+G143), IF(#REF!="Reserva BT 4 - AEO",D143*#REF!*(E143*F143+G143), IF(#REF!="Reserva BT 5 - AEO",D143*#REF!*(E143*F143+G143),”Error”))))))))))))))))</f>
        <v>#REF!</v>
      </c>
      <c r="I143" s="6" t="e">
        <f>IF(#REF!="Subterránea",IF(#REF!="XLPE Cu - 15 kV",D143*#REF!*(E143*F143+G143),IF(#REF!="XLPE Cu - 38 kV",D143*#REF!*(E143*F143+G143),IF(#REF!="XLPE Cu - 46 kV",D143*#REF!*(E143*F143+G143),IF(#REF!="XLPE AL - 15 kV",D143*#REF!*(E143*F143+G143), IF(#REF!="XLPE AL - 38 kV",D143*#REF!*(E143*F143+G143), IF(#REF!="XLPE AL - 46 kV",D143*#REF!*(E143*F143+G143), IF(#REF!="Reserva MT 1 - SUB",D143*#REF!*(E143*F143+G143), IF(#REF!="Reserva MT 2 - SUB",D143*#REF!*(E143*F143+G143),IF(#REF!="THW AL 600 V",D143*#REF!*(E143*F143+G143), IF(#REF!="THWN AL 600 V",D143*#REF!*(E143*F143+G143),IF(#REF!="THWN-2 AL 600 V",D143*#REF!*(E143*F143+G143),IF(#REF!="THWN-2 Cu 600 V",D143*#REF!*(E143*F143+G143), IF(#REF!="Reserva BT 2 - SUB",D143*#REF!*(E143*F143+G143), IF(#REF!="Reserva BT 3 - SUB",D143*#REF!*(E143*F143+G143), IF(#REF!="Reserva BT 4 - SUB",D143*#REF!*(E143*F143+G143), IF(#REF!="Reserva BT 5 - SUB",D143*#REF!*(E143*F143+G143),”Error”)))))))))))))))))</f>
        <v>#REF!</v>
      </c>
      <c r="J143" s="25" t="e">
        <f>IF(#REF!="Aérea",'Costos iniciales'!H143,IF(#REF!="Subterránea",'Costos iniciales'!I143,"Error"))</f>
        <v>#REF!</v>
      </c>
    </row>
    <row r="144" spans="2:10" x14ac:dyDescent="0.25">
      <c r="B144" s="2">
        <v>7</v>
      </c>
      <c r="C144" s="20">
        <v>477</v>
      </c>
      <c r="D144" s="16" t="e">
        <f>IF(B144=1,#REF!,IF(B144=2,#REF!,IF(B144=3,#REF!,IF(B144=4,#REF!,IF(B144=5,#REF!,IF(B144=6,#REF!,IF(B144=7,#REF!,IF(B144=8,#REF!, IF(B144=9,#REF!,IF(B144=10,#REF!,IF(B144=11,#REF!,”Error”)))))))))))</f>
        <v>#REF!</v>
      </c>
      <c r="E144" s="16" t="e">
        <f>IF(#REF!="Trifásico",3,IF(#REF!="Bifásico",2,IF(#REF!="Monofásico",1)))</f>
        <v>#REF!</v>
      </c>
      <c r="F144" s="16" t="e">
        <f>#REF!</f>
        <v>#REF!</v>
      </c>
      <c r="G144" s="16" t="e">
        <f>IF(#REF!="Si",1,IF(#REF!="No",0))</f>
        <v>#REF!</v>
      </c>
      <c r="H144" s="28" t="e">
        <f>IF(#REF!="Aérea",IF(#REF!="ACSR",D144*#REF!*(E144*F144+G144),IF(#REF!="AAAC",D144*#REF!*(E144*F144+G144),IF(#REF!="AAC semiaislado XLPE 15kV",D144*#REF!*(E144*F144+G144),IF(#REF!="ACSR semiaislado XLPE 15kV",D144*#REF!*(E144*F144+G144), IF(#REF!="AAAC semiaislado XLPE 35kV",D144*#REF!*(E144*F144+G144), IF(#REF!="ACSR semiaislado XLPE 35kV",D144*#REF!*(E144*F144+G144), IF(#REF!="AAAC semiaislado XLPE 35kV",D144*#REF!*(E144*F144+G144), IF(#REF!="AAAC semiaislado XLPE 44kV",D144*#REF!*(E144*F144+G144),IF(#REF!="Trenzada AL",D144*#REF!*(E144*F144+G144), IF(#REF!="Trenzada Cu",D144*#REF!*(E144*F144+G144),IF(#REF!="Cable autosoportado neutro AAAC - XLPE",D144*#REF!*(E144*F144+G144), IF(#REF!="Acometida concéntrica XLPE - 600 V",D144*#REF!*(E144*F144+G144), IF(#REF!="Cable autosoportado neutro ACSR - XLPE",D144*#REF!*(E144*F144+G144), IF(#REF!="Reserva BT 4 - AEO",D144*#REF!*(E144*F144+G144), IF(#REF!="Reserva BT 5 - AEO",D144*#REF!*(E144*F144+G144),”Error”))))))))))))))))</f>
        <v>#REF!</v>
      </c>
      <c r="I144" s="6" t="e">
        <f>IF(#REF!="Subterránea",IF(#REF!="XLPE Cu - 15 kV",D144*#REF!*(E144*F144+G144),IF(#REF!="XLPE Cu - 38 kV",D144*#REF!*(E144*F144+G144),IF(#REF!="XLPE Cu - 46 kV",D144*#REF!*(E144*F144+G144),IF(#REF!="XLPE AL - 15 kV",D144*#REF!*(E144*F144+G144), IF(#REF!="XLPE AL - 38 kV",D144*#REF!*(E144*F144+G144), IF(#REF!="XLPE AL - 46 kV",D144*#REF!*(E144*F144+G144), IF(#REF!="Reserva MT 1 - SUB",D144*#REF!*(E144*F144+G144), IF(#REF!="Reserva MT 2 - SUB",D144*#REF!*(E144*F144+G144),IF(#REF!="THW AL 600 V",D144*#REF!*(E144*F144+G144), IF(#REF!="THWN AL 600 V",D144*#REF!*(E144*F144+G144),IF(#REF!="THWN-2 AL 600 V",D144*#REF!*(E144*F144+G144),IF(#REF!="THWN-2 Cu 600 V",D144*#REF!*(E144*F144+G144), IF(#REF!="Reserva BT 2 - SUB",D144*#REF!*(E144*F144+G144), IF(#REF!="Reserva BT 3 - SUB",D144*#REF!*(E144*F144+G144), IF(#REF!="Reserva BT 4 - SUB",D144*#REF!*(E144*F144+G144), IF(#REF!="Reserva BT 5 - SUB",D144*#REF!*(E144*F144+G144),”Error”)))))))))))))))))</f>
        <v>#REF!</v>
      </c>
      <c r="J144" s="25" t="e">
        <f>IF(#REF!="Aérea",'Costos iniciales'!H144,IF(#REF!="Subterránea",'Costos iniciales'!I144,"Error"))</f>
        <v>#REF!</v>
      </c>
    </row>
    <row r="145" spans="2:10" x14ac:dyDescent="0.25">
      <c r="B145" s="2">
        <v>7</v>
      </c>
      <c r="C145" s="20">
        <v>350</v>
      </c>
      <c r="D145" s="16" t="e">
        <f>IF(B145=1,#REF!,IF(B145=2,#REF!,IF(B145=3,#REF!,IF(B145=4,#REF!,IF(B145=5,#REF!,IF(B145=6,#REF!,IF(B145=7,#REF!,IF(B145=8,#REF!, IF(B145=9,#REF!,IF(B145=10,#REF!,IF(B145=11,#REF!,”Error”)))))))))))</f>
        <v>#REF!</v>
      </c>
      <c r="E145" s="16" t="e">
        <f>IF(#REF!="Trifásico",3,IF(#REF!="Bifásico",2,IF(#REF!="Monofásico",1)))</f>
        <v>#REF!</v>
      </c>
      <c r="F145" s="16" t="e">
        <f>#REF!</f>
        <v>#REF!</v>
      </c>
      <c r="G145" s="16" t="e">
        <f>IF(#REF!="Si",1,IF(#REF!="No",0))</f>
        <v>#REF!</v>
      </c>
      <c r="H145" s="28" t="e">
        <f>IF(#REF!="Aérea",IF(#REF!="ACSR",D145*#REF!*(E145*F145+G145),IF(#REF!="AAAC",D145*#REF!*(E145*F145+G145),IF(#REF!="AAC semiaislado XLPE 15kV",D145*#REF!*(E145*F145+G145),IF(#REF!="ACSR semiaislado XLPE 15kV",D145*#REF!*(E145*F145+G145), IF(#REF!="AAAC semiaislado XLPE 35kV",D145*#REF!*(E145*F145+G145), IF(#REF!="ACSR semiaislado XLPE 35kV",D145*#REF!*(E145*F145+G145), IF(#REF!="AAAC semiaislado XLPE 35kV",D145*#REF!*(E145*F145+G145), IF(#REF!="AAAC semiaislado XLPE 44kV",D145*#REF!*(E145*F145+G145),IF(#REF!="Trenzada AL",D145*#REF!*(E145*F145+G145), IF(#REF!="Trenzada Cu",D145*#REF!*(E145*F145+G145),IF(#REF!="Cable autosoportado neutro AAAC - XLPE",D145*#REF!*(E145*F145+G145), IF(#REF!="Acometida concéntrica XLPE - 600 V",D145*#REF!*(E145*F145+G145), IF(#REF!="Cable autosoportado neutro ACSR - XLPE",D145*#REF!*(E145*F145+G145), IF(#REF!="Reserva BT 4 - AEO",D145*#REF!*(E145*F145+G145), IF(#REF!="Reserva BT 5 - AEO",D145*#REF!*(E145*F145+G145),”Error”))))))))))))))))</f>
        <v>#REF!</v>
      </c>
      <c r="I145" s="6" t="e">
        <f>IF(#REF!="Subterránea",IF(#REF!="XLPE Cu - 15 kV",D145*#REF!*(E145*F145+G145),IF(#REF!="XLPE Cu - 38 kV",D145*#REF!*(E145*F145+G145),IF(#REF!="XLPE Cu - 46 kV",D145*#REF!*(E145*F145+G145),IF(#REF!="XLPE AL - 15 kV",D145*#REF!*(E145*F145+G145), IF(#REF!="XLPE AL - 38 kV",D145*#REF!*(E145*F145+G145), IF(#REF!="XLPE AL - 46 kV",D145*#REF!*(E145*F145+G145), IF(#REF!="Reserva MT 1 - SUB",D145*#REF!*(E145*F145+G145), IF(#REF!="Reserva MT 2 - SUB",D145*#REF!*(E145*F145+G145),IF(#REF!="THW AL 600 V",D145*#REF!*(E145*F145+G145), IF(#REF!="THWN AL 600 V",D145*#REF!*(E145*F145+G145),IF(#REF!="THWN-2 AL 600 V",D145*#REF!*(E145*F145+G145),IF(#REF!="THWN-2 Cu 600 V",D145*#REF!*(E145*F145+G145), IF(#REF!="Reserva BT 2 - SUB",D145*#REF!*(E145*F145+G145), IF(#REF!="Reserva BT 3 - SUB",D145*#REF!*(E145*F145+G145), IF(#REF!="Reserva BT 4 - SUB",D145*#REF!*(E145*F145+G145), IF(#REF!="Reserva BT 5 - SUB",D145*#REF!*(E145*F145+G145),”Error”)))))))))))))))))</f>
        <v>#REF!</v>
      </c>
      <c r="J145" s="25" t="e">
        <f>IF(#REF!="Aérea",'Costos iniciales'!H145,IF(#REF!="Subterránea",'Costos iniciales'!I145,"Error"))</f>
        <v>#REF!</v>
      </c>
    </row>
    <row r="146" spans="2:10" x14ac:dyDescent="0.25">
      <c r="B146" s="2">
        <v>7</v>
      </c>
      <c r="C146" s="20">
        <v>336</v>
      </c>
      <c r="D146" s="16" t="e">
        <f>IF(B146=1,#REF!,IF(B146=2,#REF!,IF(B146=3,#REF!,IF(B146=4,#REF!,IF(B146=5,#REF!,IF(B146=6,#REF!,IF(B146=7,#REF!,IF(B146=8,#REF!, IF(B146=9,#REF!,IF(B146=10,#REF!,IF(B146=11,#REF!,”Error”)))))))))))</f>
        <v>#REF!</v>
      </c>
      <c r="E146" s="16" t="e">
        <f>IF(#REF!="Trifásico",3,IF(#REF!="Bifásico",2,IF(#REF!="Monofásico",1)))</f>
        <v>#REF!</v>
      </c>
      <c r="F146" s="16" t="e">
        <f>#REF!</f>
        <v>#REF!</v>
      </c>
      <c r="G146" s="16" t="e">
        <f>IF(#REF!="Si",1,IF(#REF!="No",0))</f>
        <v>#REF!</v>
      </c>
      <c r="H146" s="28" t="e">
        <f>IF(#REF!="Aérea",IF(#REF!="ACSR",D146*#REF!*(E146*F146+G146),IF(#REF!="AAAC",D146*#REF!*(E146*F146+G146),IF(#REF!="AAC semiaislado XLPE 15kV",D146*#REF!*(E146*F146+G146),IF(#REF!="ACSR semiaislado XLPE 15kV",D146*#REF!*(E146*F146+G146), IF(#REF!="AAAC semiaislado XLPE 35kV",D146*#REF!*(E146*F146+G146), IF(#REF!="ACSR semiaislado XLPE 35kV",D146*#REF!*(E146*F146+G146), IF(#REF!="AAAC semiaislado XLPE 35kV",D146*#REF!*(E146*F146+G146), IF(#REF!="AAAC semiaislado XLPE 44kV",D146*#REF!*(E146*F146+G146),IF(#REF!="Trenzada AL",D146*#REF!*(E146*F146+G146), IF(#REF!="Trenzada Cu",D146*#REF!*(E146*F146+G146),IF(#REF!="Cable autosoportado neutro AAAC - XLPE",D146*#REF!*(E146*F146+G146), IF(#REF!="Acometida concéntrica XLPE - 600 V",D146*#REF!*(E146*F146+G146), IF(#REF!="Cable autosoportado neutro ACSR - XLPE",D146*#REF!*(E146*F146+G146), IF(#REF!="Reserva BT 4 - AEO",D146*#REF!*(E146*F146+G146), IF(#REF!="Reserva BT 5 - AEO",D146*#REF!*(E146*F146+G146),”Error”))))))))))))))))</f>
        <v>#REF!</v>
      </c>
      <c r="I146" s="6" t="e">
        <f>IF(#REF!="Subterránea",IF(#REF!="XLPE Cu - 15 kV",D146*#REF!*(E146*F146+G146),IF(#REF!="XLPE Cu - 38 kV",D146*#REF!*(E146*F146+G146),IF(#REF!="XLPE Cu - 46 kV",D146*#REF!*(E146*F146+G146),IF(#REF!="XLPE AL - 15 kV",D146*#REF!*(E146*F146+G146), IF(#REF!="XLPE AL - 38 kV",D146*#REF!*(E146*F146+G146), IF(#REF!="XLPE AL - 46 kV",D146*#REF!*(E146*F146+G146), IF(#REF!="Reserva MT 1 - SUB",D146*#REF!*(E146*F146+G146), IF(#REF!="Reserva MT 2 - SUB",D146*#REF!*(E146*F146+G146),IF(#REF!="THW AL 600 V",D146*#REF!*(E146*F146+G146), IF(#REF!="THWN AL 600 V",D146*#REF!*(E146*F146+G146),IF(#REF!="THWN-2 AL 600 V",D146*#REF!*(E146*F146+G146),IF(#REF!="THWN-2 Cu 600 V",D146*#REF!*(E146*F146+G146), IF(#REF!="Reserva BT 2 - SUB",D146*#REF!*(E146*F146+G146), IF(#REF!="Reserva BT 3 - SUB",D146*#REF!*(E146*F146+G146), IF(#REF!="Reserva BT 4 - SUB",D146*#REF!*(E146*F146+G146), IF(#REF!="Reserva BT 5 - SUB",D146*#REF!*(E146*F146+G146),”Error”)))))))))))))))))</f>
        <v>#REF!</v>
      </c>
      <c r="J146" s="25" t="e">
        <f>IF(#REF!="Aérea",'Costos iniciales'!H146,IF(#REF!="Subterránea",'Costos iniciales'!I146,"Error"))</f>
        <v>#REF!</v>
      </c>
    </row>
    <row r="147" spans="2:10" x14ac:dyDescent="0.25">
      <c r="B147" s="2">
        <v>7</v>
      </c>
      <c r="C147" s="20">
        <v>266</v>
      </c>
      <c r="D147" s="16" t="e">
        <f>IF(B147=1,#REF!,IF(B147=2,#REF!,IF(B147=3,#REF!,IF(B147=4,#REF!,IF(B147=5,#REF!,IF(B147=6,#REF!,IF(B147=7,#REF!,IF(B147=8,#REF!, IF(B147=9,#REF!,IF(B147=10,#REF!,IF(B147=11,#REF!,”Error”)))))))))))</f>
        <v>#REF!</v>
      </c>
      <c r="E147" s="16" t="e">
        <f>IF(#REF!="Trifásico",3,IF(#REF!="Bifásico",2,IF(#REF!="Monofásico",1)))</f>
        <v>#REF!</v>
      </c>
      <c r="F147" s="16" t="e">
        <f>#REF!</f>
        <v>#REF!</v>
      </c>
      <c r="G147" s="16" t="e">
        <f>IF(#REF!="Si",1,IF(#REF!="No",0))</f>
        <v>#REF!</v>
      </c>
      <c r="H147" s="28" t="e">
        <f>IF(#REF!="Aérea",IF(#REF!="ACSR",D147*#REF!*(E147*F147+G147),IF(#REF!="AAAC",D147*#REF!*(E147*F147+G147),IF(#REF!="AAC semiaislado XLPE 15kV",D147*#REF!*(E147*F147+G147),IF(#REF!="ACSR semiaislado XLPE 15kV",D147*#REF!*(E147*F147+G147), IF(#REF!="AAAC semiaislado XLPE 35kV",D147*#REF!*(E147*F147+G147), IF(#REF!="ACSR semiaislado XLPE 35kV",D147*#REF!*(E147*F147+G147), IF(#REF!="AAAC semiaislado XLPE 35kV",D147*#REF!*(E147*F147+G147), IF(#REF!="AAAC semiaislado XLPE 44kV",D147*#REF!*(E147*F147+G147),IF(#REF!="Trenzada AL",D147*#REF!*(E147*F147+G147), IF(#REF!="Trenzada Cu",D147*#REF!*(E147*F147+G147),IF(#REF!="Cable autosoportado neutro AAAC - XLPE",D147*#REF!*(E147*F147+G147), IF(#REF!="Acometida concéntrica XLPE - 600 V",D147*#REF!*(E147*F147+G147), IF(#REF!="Cable autosoportado neutro ACSR - XLPE",D147*#REF!*(E147*F147+G147), IF(#REF!="Reserva BT 4 - AEO",D147*#REF!*(E147*F147+G147), IF(#REF!="Reserva BT 5 - AEO",D147*#REF!*(E147*F147+G147),”Error”))))))))))))))))</f>
        <v>#REF!</v>
      </c>
      <c r="I147" s="6" t="e">
        <f>IF(#REF!="Subterránea",IF(#REF!="XLPE Cu - 15 kV",D147*#REF!*(E147*F147+G147),IF(#REF!="XLPE Cu - 38 kV",D147*#REF!*(E147*F147+G147),IF(#REF!="XLPE Cu - 46 kV",D147*#REF!*(E147*F147+G147),IF(#REF!="XLPE AL - 15 kV",D147*#REF!*(E147*F147+G147), IF(#REF!="XLPE AL - 38 kV",D147*#REF!*(E147*F147+G147), IF(#REF!="XLPE AL - 46 kV",D147*#REF!*(E147*F147+G147), IF(#REF!="Reserva MT 1 - SUB",D147*#REF!*(E147*F147+G147), IF(#REF!="Reserva MT 2 - SUB",D147*#REF!*(E147*F147+G147),IF(#REF!="THW AL 600 V",D147*#REF!*(E147*F147+G147), IF(#REF!="THWN AL 600 V",D147*#REF!*(E147*F147+G147),IF(#REF!="THWN-2 AL 600 V",D147*#REF!*(E147*F147+G147),IF(#REF!="THWN-2 Cu 600 V",D147*#REF!*(E147*F147+G147), IF(#REF!="Reserva BT 2 - SUB",D147*#REF!*(E147*F147+G147), IF(#REF!="Reserva BT 3 - SUB",D147*#REF!*(E147*F147+G147), IF(#REF!="Reserva BT 4 - SUB",D147*#REF!*(E147*F147+G147), IF(#REF!="Reserva BT 5 - SUB",D147*#REF!*(E147*F147+G147),”Error”)))))))))))))))))</f>
        <v>#REF!</v>
      </c>
      <c r="J147" s="25" t="e">
        <f>IF(#REF!="Aérea",'Costos iniciales'!H147,IF(#REF!="Subterránea",'Costos iniciales'!I147,"Error"))</f>
        <v>#REF!</v>
      </c>
    </row>
    <row r="148" spans="2:10" x14ac:dyDescent="0.25">
      <c r="B148" s="2">
        <v>7</v>
      </c>
      <c r="C148" s="21">
        <v>250</v>
      </c>
      <c r="D148" s="16" t="e">
        <f>IF(B148=1,#REF!,IF(B148=2,#REF!,IF(B148=3,#REF!,IF(B148=4,#REF!,IF(B148=5,#REF!,IF(B148=6,#REF!,IF(B148=7,#REF!,IF(B148=8,#REF!, IF(B148=9,#REF!,IF(B148=10,#REF!,IF(B148=11,#REF!,”Error”)))))))))))</f>
        <v>#REF!</v>
      </c>
      <c r="E148" s="16" t="e">
        <f>IF(#REF!="Trifásico",3,IF(#REF!="Bifásico",2,IF(#REF!="Monofásico",1)))</f>
        <v>#REF!</v>
      </c>
      <c r="F148" s="16" t="e">
        <f>#REF!</f>
        <v>#REF!</v>
      </c>
      <c r="G148" s="16" t="e">
        <f>IF(#REF!="Si",1,IF(#REF!="No",0))</f>
        <v>#REF!</v>
      </c>
      <c r="H148" s="28" t="e">
        <f>IF(#REF!="Aérea",IF(#REF!="ACSR",D148*#REF!*(E148*F148+G148),IF(#REF!="AAAC",D148*#REF!*(E148*F148+G148),IF(#REF!="AAC semiaislado XLPE 15kV",D148*#REF!*(E148*F148+G148),IF(#REF!="ACSR semiaislado XLPE 15kV",D148*#REF!*(E148*F148+G148), IF(#REF!="AAAC semiaislado XLPE 35kV",D148*#REF!*(E148*F148+G148), IF(#REF!="ACSR semiaislado XLPE 35kV",D148*#REF!*(E148*F148+G148), IF(#REF!="AAAC semiaislado XLPE 35kV",D148*#REF!*(E148*F148+G148), IF(#REF!="AAAC semiaislado XLPE 44kV",D148*#REF!*(E148*F148+G148),IF(#REF!="Trenzada AL",D148*#REF!*(E148*F148+G148), IF(#REF!="Trenzada Cu",D148*#REF!*(E148*F148+G148),IF(#REF!="Cable autosoportado neutro AAAC - XLPE",D148*#REF!*(E148*F148+G148), IF(#REF!="Acometida concéntrica XLPE - 600 V",D148*#REF!*(E148*F148+G148), IF(#REF!="Cable autosoportado neutro ACSR - XLPE",D148*#REF!*(E148*F148+G148), IF(#REF!="Reserva BT 4 - AEO",D148*#REF!*(E148*F148+G148), IF(#REF!="Reserva BT 5 - AEO",D148*#REF!*(E148*F148+G148),”Error”))))))))))))))))</f>
        <v>#REF!</v>
      </c>
      <c r="I148" s="6" t="e">
        <f>IF(#REF!="Subterránea",IF(#REF!="XLPE Cu - 15 kV",D148*#REF!*(E148*F148+G148),IF(#REF!="XLPE Cu - 38 kV",D148*#REF!*(E148*F148+G148),IF(#REF!="XLPE Cu - 46 kV",D148*#REF!*(E148*F148+G148),IF(#REF!="XLPE AL - 15 kV",D148*#REF!*(E148*F148+G148), IF(#REF!="XLPE AL - 38 kV",D148*#REF!*(E148*F148+G148), IF(#REF!="XLPE AL - 46 kV",D148*#REF!*(E148*F148+G148), IF(#REF!="Reserva MT 1 - SUB",D148*#REF!*(E148*F148+G148), IF(#REF!="Reserva MT 2 - SUB",D148*#REF!*(E148*F148+G148),IF(#REF!="THW AL 600 V",D148*#REF!*(E148*F148+G148), IF(#REF!="THWN AL 600 V",D148*#REF!*(E148*F148+G148),IF(#REF!="THWN-2 AL 600 V",D148*#REF!*(E148*F148+G148),IF(#REF!="THWN-2 Cu 600 V",D148*#REF!*(E148*F148+G148), IF(#REF!="Reserva BT 2 - SUB",D148*#REF!*(E148*F148+G148), IF(#REF!="Reserva BT 3 - SUB",D148*#REF!*(E148*F148+G148), IF(#REF!="Reserva BT 4 - SUB",D148*#REF!*(E148*F148+G148), IF(#REF!="Reserva BT 5 - SUB",D148*#REF!*(E148*F148+G148),”Error”)))))))))))))))))</f>
        <v>#REF!</v>
      </c>
      <c r="J148" s="25" t="e">
        <f>IF(#REF!="Aérea",'Costos iniciales'!H148,IF(#REF!="Subterránea",'Costos iniciales'!I148,"Error"))</f>
        <v>#REF!</v>
      </c>
    </row>
    <row r="149" spans="2:10" x14ac:dyDescent="0.25">
      <c r="B149" s="2">
        <v>7</v>
      </c>
      <c r="C149" s="22" t="s">
        <v>23</v>
      </c>
      <c r="D149" s="16" t="e">
        <f>IF(B149=1,#REF!,IF(B149=2,#REF!,IF(B149=3,#REF!,IF(B149=4,#REF!,IF(B149=5,#REF!,IF(B149=6,#REF!,IF(B149=7,#REF!,IF(B149=8,#REF!, IF(B149=9,#REF!,IF(B149=10,#REF!,IF(B149=11,#REF!,”Error”)))))))))))</f>
        <v>#REF!</v>
      </c>
      <c r="E149" s="16" t="e">
        <f>IF(#REF!="Trifásico",3,IF(#REF!="Bifásico",2,IF(#REF!="Monofásico",1)))</f>
        <v>#REF!</v>
      </c>
      <c r="F149" s="16" t="e">
        <f>#REF!</f>
        <v>#REF!</v>
      </c>
      <c r="G149" s="16" t="e">
        <f>IF(#REF!="Si",1,IF(#REF!="No",0))</f>
        <v>#REF!</v>
      </c>
      <c r="H149" s="28" t="e">
        <f>IF(#REF!="Aérea",IF(#REF!="ACSR",D149*#REF!*(E149*F149+G149),IF(#REF!="AAAC",D149*#REF!*(E149*F149+G149),IF(#REF!="AAC semiaislado XLPE 15kV",D149*#REF!*(E149*F149+G149),IF(#REF!="ACSR semiaislado XLPE 15kV",D149*#REF!*(E149*F149+G149), IF(#REF!="AAAC semiaislado XLPE 35kV",D149*#REF!*(E149*F149+G149), IF(#REF!="ACSR semiaislado XLPE 35kV",D149*#REF!*(E149*F149+G149), IF(#REF!="AAAC semiaislado XLPE 35kV",D149*#REF!*(E149*F149+G149), IF(#REF!="AAAC semiaislado XLPE 44kV",D149*#REF!*(E149*F149+G149),IF(#REF!="Trenzada AL",D149*#REF!*(E149*F149+G149), IF(#REF!="Trenzada Cu",D149*#REF!*(E149*F149+G149),IF(#REF!="Cable autosoportado neutro AAAC - XLPE",D149*#REF!*(E149*F149+G149), IF(#REF!="Acometida concéntrica XLPE - 600 V",D149*#REF!*(E149*F149+G149), IF(#REF!="Cable autosoportado neutro ACSR - XLPE",D149*#REF!*(E149*F149+G149), IF(#REF!="Reserva BT 4 - AEO",D149*#REF!*(E149*F149+G149), IF(#REF!="Reserva BT 5 - AEO",D149*#REF!*(E149*F149+G149),”Error”))))))))))))))))</f>
        <v>#REF!</v>
      </c>
      <c r="I149" s="6" t="e">
        <f>IF(#REF!="Subterránea",IF(#REF!="XLPE Cu - 15 kV",D149*#REF!*(E149*F149+G149),IF(#REF!="XLPE Cu - 38 kV",D149*#REF!*(E149*F149+G149),IF(#REF!="XLPE Cu - 46 kV",D149*#REF!*(E149*F149+G149),IF(#REF!="XLPE AL - 15 kV",D149*#REF!*(E149*F149+G149), IF(#REF!="XLPE AL - 38 kV",D149*#REF!*(E149*F149+G149), IF(#REF!="XLPE AL - 46 kV",D149*#REF!*(E149*F149+G149), IF(#REF!="Reserva MT 1 - SUB",D149*#REF!*(E149*F149+G149), IF(#REF!="Reserva MT 2 - SUB",D149*#REF!*(E149*F149+G149),IF(#REF!="THW AL 600 V",D149*#REF!*(E149*F149+G149), IF(#REF!="THWN AL 600 V",D149*#REF!*(E149*F149+G149),IF(#REF!="THWN-2 AL 600 V",D149*#REF!*(E149*F149+G149),IF(#REF!="THWN-2 Cu 600 V",D149*#REF!*(E149*F149+G149), IF(#REF!="Reserva BT 2 - SUB",D149*#REF!*(E149*F149+G149), IF(#REF!="Reserva BT 3 - SUB",D149*#REF!*(E149*F149+G149), IF(#REF!="Reserva BT 4 - SUB",D149*#REF!*(E149*F149+G149), IF(#REF!="Reserva BT 5 - SUB",D149*#REF!*(E149*F149+G149),”Error”)))))))))))))))))</f>
        <v>#REF!</v>
      </c>
      <c r="J149" s="25" t="e">
        <f>IF(#REF!="Aérea",'Costos iniciales'!H149,IF(#REF!="Subterránea",'Costos iniciales'!I149,"Error"))</f>
        <v>#REF!</v>
      </c>
    </row>
    <row r="150" spans="2:10" x14ac:dyDescent="0.25">
      <c r="B150" s="2">
        <v>7</v>
      </c>
      <c r="C150" s="20" t="s">
        <v>22</v>
      </c>
      <c r="D150" s="16" t="e">
        <f>IF(B150=1,#REF!,IF(B150=2,#REF!,IF(B150=3,#REF!,IF(B150=4,#REF!,IF(B150=5,#REF!,IF(B150=6,#REF!,IF(B150=7,#REF!,IF(B150=8,#REF!, IF(B150=9,#REF!,IF(B150=10,#REF!,IF(B150=11,#REF!,”Error”)))))))))))</f>
        <v>#REF!</v>
      </c>
      <c r="E150" s="16" t="e">
        <f>IF(#REF!="Trifásico",3,IF(#REF!="Bifásico",2,IF(#REF!="Monofásico",1)))</f>
        <v>#REF!</v>
      </c>
      <c r="F150" s="16" t="e">
        <f>#REF!</f>
        <v>#REF!</v>
      </c>
      <c r="G150" s="16" t="e">
        <f>IF(#REF!="Si",1,IF(#REF!="No",0))</f>
        <v>#REF!</v>
      </c>
      <c r="H150" s="28" t="e">
        <f>IF(#REF!="Aérea",IF(#REF!="ACSR",D150*#REF!*(E150*F150+G150),IF(#REF!="AAAC",D150*#REF!*(E150*F150+G150),IF(#REF!="AAC semiaislado XLPE 15kV",D150*#REF!*(E150*F150+G150),IF(#REF!="ACSR semiaislado XLPE 15kV",D150*#REF!*(E150*F150+G150), IF(#REF!="AAAC semiaislado XLPE 35kV",D150*#REF!*(E150*F150+G150), IF(#REF!="ACSR semiaislado XLPE 35kV",D150*#REF!*(E150*F150+G150), IF(#REF!="AAAC semiaislado XLPE 35kV",D150*#REF!*(E150*F150+G150), IF(#REF!="AAAC semiaislado XLPE 44kV",D150*#REF!*(E150*F150+G150),IF(#REF!="Trenzada AL",D150*#REF!*(E150*F150+G150), IF(#REF!="Trenzada Cu",D150*#REF!*(E150*F150+G150),IF(#REF!="Cable autosoportado neutro AAAC - XLPE",D150*#REF!*(E150*F150+G150), IF(#REF!="Acometida concéntrica XLPE - 600 V",D150*#REF!*(E150*F150+G150), IF(#REF!="Cable autosoportado neutro ACSR - XLPE",D150*#REF!*(E150*F150+G150), IF(#REF!="Reserva BT 4 - AEO",D150*#REF!*(E150*F150+G150), IF(#REF!="Reserva BT 5 - AEO",D150*#REF!*(E150*F150+G150),”Error”))))))))))))))))</f>
        <v>#REF!</v>
      </c>
      <c r="I150" s="6" t="e">
        <f>IF(#REF!="Subterránea",IF(#REF!="XLPE Cu - 15 kV",D150*#REF!*(E150*F150+G150),IF(#REF!="XLPE Cu - 38 kV",D150*#REF!*(E150*F150+G150),IF(#REF!="XLPE Cu - 46 kV",D150*#REF!*(E150*F150+G150),IF(#REF!="XLPE AL - 15 kV",D150*#REF!*(E150*F150+G150), IF(#REF!="XLPE AL - 38 kV",D150*#REF!*(E150*F150+G150), IF(#REF!="XLPE AL - 46 kV",D150*#REF!*(E150*F150+G150), IF(#REF!="Reserva MT 1 - SUB",D150*#REF!*(E150*F150+G150), IF(#REF!="Reserva MT 2 - SUB",D150*#REF!*(E150*F150+G150),IF(#REF!="THW AL 600 V",D150*#REF!*(E150*F150+G150), IF(#REF!="THWN AL 600 V",D150*#REF!*(E150*F150+G150),IF(#REF!="THWN-2 AL 600 V",D150*#REF!*(E150*F150+G150),IF(#REF!="THWN-2 Cu 600 V",D150*#REF!*(E150*F150+G150), IF(#REF!="Reserva BT 2 - SUB",D150*#REF!*(E150*F150+G150), IF(#REF!="Reserva BT 3 - SUB",D150*#REF!*(E150*F150+G150), IF(#REF!="Reserva BT 4 - SUB",D150*#REF!*(E150*F150+G150), IF(#REF!="Reserva BT 5 - SUB",D150*#REF!*(E150*F150+G150),”Error”)))))))))))))))))</f>
        <v>#REF!</v>
      </c>
      <c r="J150" s="25" t="e">
        <f>IF(#REF!="Aérea",'Costos iniciales'!H150,IF(#REF!="Subterránea",'Costos iniciales'!I150,"Error"))</f>
        <v>#REF!</v>
      </c>
    </row>
    <row r="151" spans="2:10" x14ac:dyDescent="0.25">
      <c r="B151" s="2">
        <v>7</v>
      </c>
      <c r="C151" s="20" t="s">
        <v>21</v>
      </c>
      <c r="D151" s="16" t="e">
        <f>IF(B151=1,#REF!,IF(B151=2,#REF!,IF(B151=3,#REF!,IF(B151=4,#REF!,IF(B151=5,#REF!,IF(B151=6,#REF!,IF(B151=7,#REF!,IF(B151=8,#REF!, IF(B151=9,#REF!,IF(B151=10,#REF!,IF(B151=11,#REF!,”Error”)))))))))))</f>
        <v>#REF!</v>
      </c>
      <c r="E151" s="16" t="e">
        <f>IF(#REF!="Trifásico",3,IF(#REF!="Bifásico",2,IF(#REF!="Monofásico",1)))</f>
        <v>#REF!</v>
      </c>
      <c r="F151" s="16" t="e">
        <f>#REF!</f>
        <v>#REF!</v>
      </c>
      <c r="G151" s="16" t="e">
        <f>IF(#REF!="Si",1,IF(#REF!="No",0))</f>
        <v>#REF!</v>
      </c>
      <c r="H151" s="28" t="e">
        <f>IF(#REF!="Aérea",IF(#REF!="ACSR",D151*#REF!*(E151*F151+G151),IF(#REF!="AAAC",D151*#REF!*(E151*F151+G151),IF(#REF!="AAC semiaislado XLPE 15kV",D151*#REF!*(E151*F151+G151),IF(#REF!="ACSR semiaislado XLPE 15kV",D151*#REF!*(E151*F151+G151), IF(#REF!="AAAC semiaislado XLPE 35kV",D151*#REF!*(E151*F151+G151), IF(#REF!="ACSR semiaislado XLPE 35kV",D151*#REF!*(E151*F151+G151), IF(#REF!="AAAC semiaislado XLPE 35kV",D151*#REF!*(E151*F151+G151), IF(#REF!="AAAC semiaislado XLPE 44kV",D151*#REF!*(E151*F151+G151),IF(#REF!="Trenzada AL",D151*#REF!*(E151*F151+G151), IF(#REF!="Trenzada Cu",D151*#REF!*(E151*F151+G151),IF(#REF!="Cable autosoportado neutro AAAC - XLPE",D151*#REF!*(E151*F151+G151), IF(#REF!="Acometida concéntrica XLPE - 600 V",D151*#REF!*(E151*F151+G151), IF(#REF!="Cable autosoportado neutro ACSR - XLPE",D151*#REF!*(E151*F151+G151), IF(#REF!="Reserva BT 4 - AEO",D151*#REF!*(E151*F151+G151), IF(#REF!="Reserva BT 5 - AEO",D151*#REF!*(E151*F151+G151),”Error”))))))))))))))))</f>
        <v>#REF!</v>
      </c>
      <c r="I151" s="6" t="e">
        <f>IF(#REF!="Subterránea",IF(#REF!="XLPE Cu - 15 kV",D151*#REF!*(E151*F151+G151),IF(#REF!="XLPE Cu - 38 kV",D151*#REF!*(E151*F151+G151),IF(#REF!="XLPE Cu - 46 kV",D151*#REF!*(E151*F151+G151),IF(#REF!="XLPE AL - 15 kV",D151*#REF!*(E151*F151+G151), IF(#REF!="XLPE AL - 38 kV",D151*#REF!*(E151*F151+G151), IF(#REF!="XLPE AL - 46 kV",D151*#REF!*(E151*F151+G151), IF(#REF!="Reserva MT 1 - SUB",D151*#REF!*(E151*F151+G151), IF(#REF!="Reserva MT 2 - SUB",D151*#REF!*(E151*F151+G151),IF(#REF!="THW AL 600 V",D151*#REF!*(E151*F151+G151), IF(#REF!="THWN AL 600 V",D151*#REF!*(E151*F151+G151),IF(#REF!="THWN-2 AL 600 V",D151*#REF!*(E151*F151+G151),IF(#REF!="THWN-2 Cu 600 V",D151*#REF!*(E151*F151+G151), IF(#REF!="Reserva BT 2 - SUB",D151*#REF!*(E151*F151+G151), IF(#REF!="Reserva BT 3 - SUB",D151*#REF!*(E151*F151+G151), IF(#REF!="Reserva BT 4 - SUB",D151*#REF!*(E151*F151+G151), IF(#REF!="Reserva BT 5 - SUB",D151*#REF!*(E151*F151+G151),”Error”)))))))))))))))))</f>
        <v>#REF!</v>
      </c>
      <c r="J151" s="25" t="e">
        <f>IF(#REF!="Aérea",'Costos iniciales'!H151,IF(#REF!="Subterránea",'Costos iniciales'!I151,"Error"))</f>
        <v>#REF!</v>
      </c>
    </row>
    <row r="152" spans="2:10" x14ac:dyDescent="0.25">
      <c r="B152" s="2">
        <v>7</v>
      </c>
      <c r="C152" s="20" t="s">
        <v>20</v>
      </c>
      <c r="D152" s="16" t="e">
        <f>IF(B152=1,#REF!,IF(B152=2,#REF!,IF(B152=3,#REF!,IF(B152=4,#REF!,IF(B152=5,#REF!,IF(B152=6,#REF!,IF(B152=7,#REF!,IF(B152=8,#REF!, IF(B152=9,#REF!,IF(B152=10,#REF!,IF(B152=11,#REF!,”Error”)))))))))))</f>
        <v>#REF!</v>
      </c>
      <c r="E152" s="16" t="e">
        <f>IF(#REF!="Trifásico",3,IF(#REF!="Bifásico",2,IF(#REF!="Monofásico",1)))</f>
        <v>#REF!</v>
      </c>
      <c r="F152" s="16" t="e">
        <f>#REF!</f>
        <v>#REF!</v>
      </c>
      <c r="G152" s="16" t="e">
        <f>IF(#REF!="Si",1,IF(#REF!="No",0))</f>
        <v>#REF!</v>
      </c>
      <c r="H152" s="28" t="e">
        <f>IF(#REF!="Aérea",IF(#REF!="ACSR",D152*#REF!*(E152*F152+G152),IF(#REF!="AAAC",D152*#REF!*(E152*F152+G152),IF(#REF!="AAC semiaislado XLPE 15kV",D152*#REF!*(E152*F152+G152),IF(#REF!="ACSR semiaislado XLPE 15kV",D152*#REF!*(E152*F152+G152), IF(#REF!="AAAC semiaislado XLPE 35kV",D152*#REF!*(E152*F152+G152), IF(#REF!="ACSR semiaislado XLPE 35kV",D152*#REF!*(E152*F152+G152), IF(#REF!="AAAC semiaislado XLPE 35kV",D152*#REF!*(E152*F152+G152), IF(#REF!="AAAC semiaislado XLPE 44kV",D152*#REF!*(E152*F152+G152),IF(#REF!="Trenzada AL",D152*#REF!*(E152*F152+G152), IF(#REF!="Trenzada Cu",D152*#REF!*(E152*F152+G152),IF(#REF!="Cable autosoportado neutro AAAC - XLPE",D152*#REF!*(E152*F152+G152), IF(#REF!="Acometida concéntrica XLPE - 600 V",D152*#REF!*(E152*F152+G152), IF(#REF!="Cable autosoportado neutro ACSR - XLPE",D152*#REF!*(E152*F152+G152), IF(#REF!="Reserva BT 4 - AEO",D152*#REF!*(E152*F152+G152), IF(#REF!="Reserva BT 5 - AEO",D152*#REF!*(E152*F152+G152),”Error”))))))))))))))))</f>
        <v>#REF!</v>
      </c>
      <c r="I152" s="6" t="e">
        <f>IF(#REF!="Subterránea",IF(#REF!="XLPE Cu - 15 kV",D152*#REF!*(E152*F152+G152),IF(#REF!="XLPE Cu - 38 kV",D152*#REF!*(E152*F152+G152),IF(#REF!="XLPE Cu - 46 kV",D152*#REF!*(E152*F152+G152),IF(#REF!="XLPE AL - 15 kV",D152*#REF!*(E152*F152+G152), IF(#REF!="XLPE AL - 38 kV",D152*#REF!*(E152*F152+G152), IF(#REF!="XLPE AL - 46 kV",D152*#REF!*(E152*F152+G152), IF(#REF!="Reserva MT 1 - SUB",D152*#REF!*(E152*F152+G152), IF(#REF!="Reserva MT 2 - SUB",D152*#REF!*(E152*F152+G152),IF(#REF!="THW AL 600 V",D152*#REF!*(E152*F152+G152), IF(#REF!="THWN AL 600 V",D152*#REF!*(E152*F152+G152),IF(#REF!="THWN-2 AL 600 V",D152*#REF!*(E152*F152+G152),IF(#REF!="THWN-2 Cu 600 V",D152*#REF!*(E152*F152+G152), IF(#REF!="Reserva BT 2 - SUB",D152*#REF!*(E152*F152+G152), IF(#REF!="Reserva BT 3 - SUB",D152*#REF!*(E152*F152+G152), IF(#REF!="Reserva BT 4 - SUB",D152*#REF!*(E152*F152+G152), IF(#REF!="Reserva BT 5 - SUB",D152*#REF!*(E152*F152+G152),”Error”)))))))))))))))))</f>
        <v>#REF!</v>
      </c>
      <c r="J152" s="25" t="e">
        <f>IF(#REF!="Aérea",'Costos iniciales'!H152,IF(#REF!="Subterránea",'Costos iniciales'!I152,"Error"))</f>
        <v>#REF!</v>
      </c>
    </row>
    <row r="153" spans="2:10" x14ac:dyDescent="0.25">
      <c r="B153" s="2">
        <v>7</v>
      </c>
      <c r="C153" s="20">
        <v>1</v>
      </c>
      <c r="D153" s="16" t="e">
        <f>IF(B153=1,#REF!,IF(B153=2,#REF!,IF(B153=3,#REF!,IF(B153=4,#REF!,IF(B153=5,#REF!,IF(B153=6,#REF!,IF(B153=7,#REF!,IF(B153=8,#REF!, IF(B153=9,#REF!,IF(B153=10,#REF!,IF(B153=11,#REF!,”Error”)))))))))))</f>
        <v>#REF!</v>
      </c>
      <c r="E153" s="16" t="e">
        <f>IF(#REF!="Trifásico",3,IF(#REF!="Bifásico",2,IF(#REF!="Monofásico",1)))</f>
        <v>#REF!</v>
      </c>
      <c r="F153" s="16" t="e">
        <f>#REF!</f>
        <v>#REF!</v>
      </c>
      <c r="G153" s="16" t="e">
        <f>IF(#REF!="Si",1,IF(#REF!="No",0))</f>
        <v>#REF!</v>
      </c>
      <c r="H153" s="28" t="e">
        <f>IF(#REF!="Aérea",IF(#REF!="ACSR",D153*#REF!*(E153*F153+G153),IF(#REF!="AAAC",D153*#REF!*(E153*F153+G153),IF(#REF!="AAC semiaislado XLPE 15kV",D153*#REF!*(E153*F153+G153),IF(#REF!="ACSR semiaislado XLPE 15kV",D153*#REF!*(E153*F153+G153), IF(#REF!="AAAC semiaislado XLPE 35kV",D153*#REF!*(E153*F153+G153), IF(#REF!="ACSR semiaislado XLPE 35kV",D153*#REF!*(E153*F153+G153), IF(#REF!="AAAC semiaislado XLPE 35kV",D153*#REF!*(E153*F153+G153), IF(#REF!="AAAC semiaislado XLPE 44kV",D153*#REF!*(E153*F153+G153),IF(#REF!="Trenzada AL",D153*#REF!*(E153*F153+G153), IF(#REF!="Trenzada Cu",D153*#REF!*(E153*F153+G153),IF(#REF!="Cable autosoportado neutro AAAC - XLPE",D153*#REF!*(E153*F153+G153), IF(#REF!="Acometida concéntrica XLPE - 600 V",D153*#REF!*(E153*F153+G153), IF(#REF!="Cable autosoportado neutro ACSR - XLPE",D153*#REF!*(E153*F153+G153), IF(#REF!="Reserva BT 4 - AEO",D153*#REF!*(E153*F153+G153), IF(#REF!="Reserva BT 5 - AEO",D153*#REF!*(E153*F153+G153),”Error”))))))))))))))))</f>
        <v>#REF!</v>
      </c>
      <c r="I153" s="6" t="e">
        <f>IF(#REF!="Subterránea",IF(#REF!="XLPE Cu - 15 kV",D153*#REF!*(E153*F153+G153),IF(#REF!="XLPE Cu - 38 kV",D153*#REF!*(E153*F153+G153),IF(#REF!="XLPE Cu - 46 kV",D153*#REF!*(E153*F153+G153),IF(#REF!="XLPE AL - 15 kV",D153*#REF!*(E153*F153+G153), IF(#REF!="XLPE AL - 38 kV",D153*#REF!*(E153*F153+G153), IF(#REF!="XLPE AL - 46 kV",D153*#REF!*(E153*F153+G153), IF(#REF!="Reserva MT 1 - SUB",D153*#REF!*(E153*F153+G153), IF(#REF!="Reserva MT 2 - SUB",D153*#REF!*(E153*F153+G153),IF(#REF!="THW AL 600 V",D153*#REF!*(E153*F153+G153), IF(#REF!="THWN AL 600 V",D153*#REF!*(E153*F153+G153),IF(#REF!="THWN-2 AL 600 V",D153*#REF!*(E153*F153+G153),IF(#REF!="THWN-2 Cu 600 V",D153*#REF!*(E153*F153+G153), IF(#REF!="Reserva BT 2 - SUB",D153*#REF!*(E153*F153+G153), IF(#REF!="Reserva BT 3 - SUB",D153*#REF!*(E153*F153+G153), IF(#REF!="Reserva BT 4 - SUB",D153*#REF!*(E153*F153+G153), IF(#REF!="Reserva BT 5 - SUB",D153*#REF!*(E153*F153+G153),”Error”)))))))))))))))))</f>
        <v>#REF!</v>
      </c>
      <c r="J153" s="25" t="e">
        <f>IF(#REF!="Aérea",'Costos iniciales'!H153,IF(#REF!="Subterránea",'Costos iniciales'!I153,"Error"))</f>
        <v>#REF!</v>
      </c>
    </row>
    <row r="154" spans="2:10" x14ac:dyDescent="0.25">
      <c r="B154" s="2">
        <v>7</v>
      </c>
      <c r="C154" s="20">
        <v>2</v>
      </c>
      <c r="D154" s="16" t="e">
        <f>IF(B154=1,#REF!,IF(B154=2,#REF!,IF(B154=3,#REF!,IF(B154=4,#REF!,IF(B154=5,#REF!,IF(B154=6,#REF!,IF(B154=7,#REF!,IF(B154=8,#REF!, IF(B154=9,#REF!,IF(B154=10,#REF!,IF(B154=11,#REF!,”Error”)))))))))))</f>
        <v>#REF!</v>
      </c>
      <c r="E154" s="16" t="e">
        <f>IF(#REF!="Trifásico",3,IF(#REF!="Bifásico",2,IF(#REF!="Monofásico",1)))</f>
        <v>#REF!</v>
      </c>
      <c r="F154" s="16" t="e">
        <f>#REF!</f>
        <v>#REF!</v>
      </c>
      <c r="G154" s="16" t="e">
        <f>IF(#REF!="Si",1,IF(#REF!="No",0))</f>
        <v>#REF!</v>
      </c>
      <c r="H154" s="28" t="e">
        <f>IF(#REF!="Aérea",IF(#REF!="ACSR",D154*#REF!*(E154*F154+G154),IF(#REF!="AAAC",D154*#REF!*(E154*F154+G154),IF(#REF!="AAC semiaislado XLPE 15kV",D154*#REF!*(E154*F154+G154),IF(#REF!="ACSR semiaislado XLPE 15kV",D154*#REF!*(E154*F154+G154), IF(#REF!="AAAC semiaislado XLPE 35kV",D154*#REF!*(E154*F154+G154), IF(#REF!="ACSR semiaislado XLPE 35kV",D154*#REF!*(E154*F154+G154), IF(#REF!="AAAC semiaislado XLPE 35kV",D154*#REF!*(E154*F154+G154), IF(#REF!="AAAC semiaislado XLPE 44kV",D154*#REF!*(E154*F154+G154),IF(#REF!="Trenzada AL",D154*#REF!*(E154*F154+G154), IF(#REF!="Trenzada Cu",D154*#REF!*(E154*F154+G154),IF(#REF!="Cable autosoportado neutro AAAC - XLPE",D154*#REF!*(E154*F154+G154), IF(#REF!="Acometida concéntrica XLPE - 600 V",D154*#REF!*(E154*F154+G154), IF(#REF!="Cable autosoportado neutro ACSR - XLPE",D154*#REF!*(E154*F154+G154), IF(#REF!="Reserva BT 4 - AEO",D154*#REF!*(E154*F154+G154), IF(#REF!="Reserva BT 5 - AEO",D154*#REF!*(E154*F154+G154),”Error”))))))))))))))))</f>
        <v>#REF!</v>
      </c>
      <c r="I154" s="6" t="e">
        <f>IF(#REF!="Subterránea",IF(#REF!="XLPE Cu - 15 kV",D154*#REF!*(E154*F154+G154),IF(#REF!="XLPE Cu - 38 kV",D154*#REF!*(E154*F154+G154),IF(#REF!="XLPE Cu - 46 kV",D154*#REF!*(E154*F154+G154),IF(#REF!="XLPE AL - 15 kV",D154*#REF!*(E154*F154+G154), IF(#REF!="XLPE AL - 38 kV",D154*#REF!*(E154*F154+G154), IF(#REF!="XLPE AL - 46 kV",D154*#REF!*(E154*F154+G154), IF(#REF!="Reserva MT 1 - SUB",D154*#REF!*(E154*F154+G154), IF(#REF!="Reserva MT 2 - SUB",D154*#REF!*(E154*F154+G154),IF(#REF!="THW AL 600 V",D154*#REF!*(E154*F154+G154), IF(#REF!="THWN AL 600 V",D154*#REF!*(E154*F154+G154),IF(#REF!="THWN-2 AL 600 V",D154*#REF!*(E154*F154+G154),IF(#REF!="THWN-2 Cu 600 V",D154*#REF!*(E154*F154+G154), IF(#REF!="Reserva BT 2 - SUB",D154*#REF!*(E154*F154+G154), IF(#REF!="Reserva BT 3 - SUB",D154*#REF!*(E154*F154+G154), IF(#REF!="Reserva BT 4 - SUB",D154*#REF!*(E154*F154+G154), IF(#REF!="Reserva BT 5 - SUB",D154*#REF!*(E154*F154+G154),”Error”)))))))))))))))))</f>
        <v>#REF!</v>
      </c>
      <c r="J154" s="25" t="e">
        <f>IF(#REF!="Aérea",'Costos iniciales'!H154,IF(#REF!="Subterránea",'Costos iniciales'!I154,"Error"))</f>
        <v>#REF!</v>
      </c>
    </row>
    <row r="155" spans="2:10" x14ac:dyDescent="0.25">
      <c r="B155" s="2">
        <v>7</v>
      </c>
      <c r="C155" s="20">
        <v>4</v>
      </c>
      <c r="D155" s="16" t="e">
        <f>IF(B155=1,#REF!,IF(B155=2,#REF!,IF(B155=3,#REF!,IF(B155=4,#REF!,IF(B155=5,#REF!,IF(B155=6,#REF!,IF(B155=7,#REF!,IF(B155=8,#REF!, IF(B155=9,#REF!,IF(B155=10,#REF!,IF(B155=11,#REF!,”Error”)))))))))))</f>
        <v>#REF!</v>
      </c>
      <c r="E155" s="16" t="e">
        <f>IF(#REF!="Trifásico",3,IF(#REF!="Bifásico",2,IF(#REF!="Monofásico",1)))</f>
        <v>#REF!</v>
      </c>
      <c r="F155" s="16" t="e">
        <f>#REF!</f>
        <v>#REF!</v>
      </c>
      <c r="G155" s="16" t="e">
        <f>IF(#REF!="Si",1,IF(#REF!="No",0))</f>
        <v>#REF!</v>
      </c>
      <c r="H155" s="28" t="e">
        <f>IF(#REF!="Aérea",IF(#REF!="ACSR",D155*#REF!*(E155*F155+G155),IF(#REF!="AAAC",D155*#REF!*(E155*F155+G155),IF(#REF!="AAC semiaislado XLPE 15kV",D155*#REF!*(E155*F155+G155),IF(#REF!="ACSR semiaislado XLPE 15kV",D155*#REF!*(E155*F155+G155), IF(#REF!="AAAC semiaislado XLPE 35kV",D155*#REF!*(E155*F155+G155), IF(#REF!="ACSR semiaislado XLPE 35kV",D155*#REF!*(E155*F155+G155), IF(#REF!="AAAC semiaislado XLPE 35kV",D155*#REF!*(E155*F155+G155), IF(#REF!="AAAC semiaislado XLPE 44kV",D155*#REF!*(E155*F155+G155),IF(#REF!="Trenzada AL",D155*#REF!*(E155*F155+G155), IF(#REF!="Trenzada Cu",D155*#REF!*(E155*F155+G155),IF(#REF!="Cable autosoportado neutro AAAC - XLPE",D155*#REF!*(E155*F155+G155), IF(#REF!="Acometida concéntrica XLPE - 600 V",D155*#REF!*(E155*F155+G155), IF(#REF!="Cable autosoportado neutro ACSR - XLPE",D155*#REF!*(E155*F155+G155), IF(#REF!="Reserva BT 4 - AEO",D155*#REF!*(E155*F155+G155), IF(#REF!="Reserva BT 5 - AEO",D155*#REF!*(E155*F155+G155),”Error”))))))))))))))))</f>
        <v>#REF!</v>
      </c>
      <c r="I155" s="6" t="e">
        <f>IF(#REF!="Subterránea",IF(#REF!="XLPE Cu - 15 kV",D155*#REF!*(E155*F155+G155),IF(#REF!="XLPE Cu - 38 kV",D155*#REF!*(E155*F155+G155),IF(#REF!="XLPE Cu - 46 kV",D155*#REF!*(E155*F155+G155),IF(#REF!="XLPE AL - 15 kV",D155*#REF!*(E155*F155+G155), IF(#REF!="XLPE AL - 38 kV",D155*#REF!*(E155*F155+G155), IF(#REF!="XLPE AL - 46 kV",D155*#REF!*(E155*F155+G155), IF(#REF!="Reserva MT 1 - SUB",D155*#REF!*(E155*F155+G155), IF(#REF!="Reserva MT 2 - SUB",D155*#REF!*(E155*F155+G155),IF(#REF!="THW AL 600 V",D155*#REF!*(E155*F155+G155), IF(#REF!="THWN AL 600 V",D155*#REF!*(E155*F155+G155),IF(#REF!="THWN-2 AL 600 V",D155*#REF!*(E155*F155+G155),IF(#REF!="THWN-2 Cu 600 V",D155*#REF!*(E155*F155+G155), IF(#REF!="Reserva BT 2 - SUB",D155*#REF!*(E155*F155+G155), IF(#REF!="Reserva BT 3 - SUB",D155*#REF!*(E155*F155+G155), IF(#REF!="Reserva BT 4 - SUB",D155*#REF!*(E155*F155+G155), IF(#REF!="Reserva BT 5 - SUB",D155*#REF!*(E155*F155+G155),”Error”)))))))))))))))))</f>
        <v>#REF!</v>
      </c>
      <c r="J155" s="25" t="e">
        <f>IF(#REF!="Aérea",'Costos iniciales'!H155,IF(#REF!="Subterránea",'Costos iniciales'!I155,"Error"))</f>
        <v>#REF!</v>
      </c>
    </row>
    <row r="156" spans="2:10" x14ac:dyDescent="0.25">
      <c r="B156" s="2">
        <v>7</v>
      </c>
      <c r="C156" s="20">
        <v>6</v>
      </c>
      <c r="D156" s="16" t="e">
        <f>IF(B156=1,#REF!,IF(B156=2,#REF!,IF(B156=3,#REF!,IF(B156=4,#REF!,IF(B156=5,#REF!,IF(B156=6,#REF!,IF(B156=7,#REF!,IF(B156=8,#REF!, IF(B156=9,#REF!,IF(B156=10,#REF!,IF(B156=11,#REF!,”Error”)))))))))))</f>
        <v>#REF!</v>
      </c>
      <c r="E156" s="16" t="e">
        <f>IF(#REF!="Trifásico",3,IF(#REF!="Bifásico",2,IF(#REF!="Monofásico",1)))</f>
        <v>#REF!</v>
      </c>
      <c r="F156" s="16" t="e">
        <f>#REF!</f>
        <v>#REF!</v>
      </c>
      <c r="G156" s="16" t="e">
        <f>IF(#REF!="Si",1,IF(#REF!="No",0))</f>
        <v>#REF!</v>
      </c>
      <c r="H156" s="28" t="e">
        <f>IF(#REF!="Aérea",IF(#REF!="ACSR",D156*#REF!*(E156*F156+G156),IF(#REF!="AAAC",D156*#REF!*(E156*F156+G156),IF(#REF!="AAC semiaislado XLPE 15kV",D156*#REF!*(E156*F156+G156),IF(#REF!="ACSR semiaislado XLPE 15kV",D156*#REF!*(E156*F156+G156), IF(#REF!="AAAC semiaislado XLPE 35kV",D156*#REF!*(E156*F156+G156), IF(#REF!="ACSR semiaislado XLPE 35kV",D156*#REF!*(E156*F156+G156), IF(#REF!="AAAC semiaislado XLPE 35kV",D156*#REF!*(E156*F156+G156), IF(#REF!="AAAC semiaislado XLPE 44kV",D156*#REF!*(E156*F156+G156),IF(#REF!="Trenzada AL",D156*#REF!*(E156*F156+G156), IF(#REF!="Trenzada Cu",D156*#REF!*(E156*F156+G156),IF(#REF!="Cable autosoportado neutro AAAC - XLPE",D156*#REF!*(E156*F156+G156), IF(#REF!="Acometida concéntrica XLPE - 600 V",D156*#REF!*(E156*F156+G156), IF(#REF!="Cable autosoportado neutro ACSR - XLPE",D156*#REF!*(E156*F156+G156), IF(#REF!="Reserva BT 4 - AEO",D156*#REF!*(E156*F156+G156), IF(#REF!="Reserva BT 5 - AEO",D156*#REF!*(E156*F156+G156),”Error”))))))))))))))))</f>
        <v>#REF!</v>
      </c>
      <c r="I156" s="6" t="e">
        <f>IF(#REF!="Subterránea",IF(#REF!="XLPE Cu - 15 kV",D156*#REF!*(E156*F156+G156),IF(#REF!="XLPE Cu - 38 kV",D156*#REF!*(E156*F156+G156),IF(#REF!="XLPE Cu - 46 kV",D156*#REF!*(E156*F156+G156),IF(#REF!="XLPE AL - 15 kV",D156*#REF!*(E156*F156+G156), IF(#REF!="XLPE AL - 38 kV",D156*#REF!*(E156*F156+G156), IF(#REF!="XLPE AL - 46 kV",D156*#REF!*(E156*F156+G156), IF(#REF!="Reserva MT 1 - SUB",D156*#REF!*(E156*F156+G156), IF(#REF!="Reserva MT 2 - SUB",D156*#REF!*(E156*F156+G156),IF(#REF!="THW AL 600 V",D156*#REF!*(E156*F156+G156), IF(#REF!="THWN AL 600 V",D156*#REF!*(E156*F156+G156),IF(#REF!="THWN-2 AL 600 V",D156*#REF!*(E156*F156+G156),IF(#REF!="THWN-2 Cu 600 V",D156*#REF!*(E156*F156+G156), IF(#REF!="Reserva BT 2 - SUB",D156*#REF!*(E156*F156+G156), IF(#REF!="Reserva BT 3 - SUB",D156*#REF!*(E156*F156+G156), IF(#REF!="Reserva BT 4 - SUB",D156*#REF!*(E156*F156+G156), IF(#REF!="Reserva BT 5 - SUB",D156*#REF!*(E156*F156+G156),”Error”)))))))))))))))))</f>
        <v>#REF!</v>
      </c>
      <c r="J156" s="25" t="e">
        <f>IF(#REF!="Aérea",'Costos iniciales'!H156,IF(#REF!="Subterránea",'Costos iniciales'!I156,"Error"))</f>
        <v>#REF!</v>
      </c>
    </row>
    <row r="157" spans="2:10" x14ac:dyDescent="0.25">
      <c r="B157" s="2">
        <v>7</v>
      </c>
      <c r="C157" s="7">
        <v>8</v>
      </c>
      <c r="D157" s="16" t="e">
        <f>IF(B157=1,#REF!,IF(B157=2,#REF!,IF(B157=3,#REF!,IF(B157=4,#REF!,IF(B157=5,#REF!,IF(B157=6,#REF!,IF(B157=7,#REF!,IF(B157=8,#REF!, IF(B157=9,#REF!,IF(B157=10,#REF!,IF(B157=11,#REF!,”Error”)))))))))))</f>
        <v>#REF!</v>
      </c>
      <c r="E157" s="16" t="e">
        <f>IF(#REF!="Trifásico",3,IF(#REF!="Bifásico",2,IF(#REF!="Monofásico",1)))</f>
        <v>#REF!</v>
      </c>
      <c r="F157" s="16" t="e">
        <f>#REF!</f>
        <v>#REF!</v>
      </c>
      <c r="G157" s="16" t="e">
        <f>IF(#REF!="Si",1,IF(#REF!="No",0))</f>
        <v>#REF!</v>
      </c>
      <c r="H157" s="28" t="e">
        <f>IF(#REF!="Aérea",IF(#REF!="ACSR",D157*#REF!*(E157*F157+G157),IF(#REF!="AAAC",D157*#REF!*(E157*F157+G157),IF(#REF!="AAC semiaislado XLPE 15kV",D157*#REF!*(E157*F157+G157),IF(#REF!="ACSR semiaislado XLPE 15kV",D157*#REF!*(E157*F157+G157), IF(#REF!="AAAC semiaislado XLPE 35kV",D157*#REF!*(E157*F157+G157), IF(#REF!="ACSR semiaislado XLPE 35kV",D157*#REF!*(E157*F157+G157), IF(#REF!="AAAC semiaislado XLPE 35kV",D157*#REF!*(E157*F157+G157), IF(#REF!="AAAC semiaislado XLPE 44kV",D157*#REF!*(E157*F157+G157),IF(#REF!="Trenzada AL",D157*#REF!*(E157*F157+G157), IF(#REF!="Trenzada Cu",D157*#REF!*(E157*F157+G157),IF(#REF!="Cable autosoportado neutro AAAC - XLPE",D157*#REF!*(E157*F157+G157), IF(#REF!="Acometida concéntrica XLPE - 600 V",D157*#REF!*(E157*F157+G157), IF(#REF!="Cable autosoportado neutro ACSR - XLPE",D157*#REF!*(E157*F157+G157), IF(#REF!="Reserva BT 4 - AEO",D157*#REF!*(E157*F157+G157), IF(#REF!="Reserva BT 5 - AEO",D157*#REF!*(E157*F157+G157),”Error”))))))))))))))))</f>
        <v>#REF!</v>
      </c>
      <c r="I157" s="6" t="e">
        <f>IF(#REF!="Subterránea",IF(#REF!="XLPE Cu - 15 kV",D157*#REF!*(E157*F157+G157),IF(#REF!="XLPE Cu - 38 kV",D157*#REF!*(E157*F157+G157),IF(#REF!="XLPE Cu - 46 kV",D157*#REF!*(E157*F157+G157),IF(#REF!="XLPE AL - 15 kV",D157*#REF!*(E157*F157+G157), IF(#REF!="XLPE AL - 38 kV",D157*#REF!*(E157*F157+G157), IF(#REF!="XLPE AL - 46 kV",D157*#REF!*(E157*F157+G157), IF(#REF!="Reserva MT 1 - SUB",D157*#REF!*(E157*F157+G157), IF(#REF!="Reserva MT 2 - SUB",D157*#REF!*(E157*F157+G157),IF(#REF!="THW AL 600 V",D157*#REF!*(E157*F157+G157), IF(#REF!="THWN AL 600 V",D157*#REF!*(E157*F157+G157),IF(#REF!="THWN-2 AL 600 V",D157*#REF!*(E157*F157+G157),IF(#REF!="THWN-2 Cu 600 V",D157*#REF!*(E157*F157+G157), IF(#REF!="Reserva BT 2 - SUB",D157*#REF!*(E157*F157+G157), IF(#REF!="Reserva BT 3 - SUB",D157*#REF!*(E157*F157+G157), IF(#REF!="Reserva BT 4 - SUB",D157*#REF!*(E157*F157+G157), IF(#REF!="Reserva BT 5 - SUB",D157*#REF!*(E157*F157+G157),”Error”)))))))))))))))))</f>
        <v>#REF!</v>
      </c>
      <c r="J157" s="25" t="e">
        <f>IF(#REF!="Aérea",'Costos iniciales'!H157,IF(#REF!="Subterránea",'Costos iniciales'!I157,"Error"))</f>
        <v>#REF!</v>
      </c>
    </row>
    <row r="158" spans="2:10" x14ac:dyDescent="0.25">
      <c r="B158" s="2">
        <v>7</v>
      </c>
      <c r="C158" s="7"/>
      <c r="D158" s="16" t="e">
        <f>IF(B158=1,#REF!,IF(B158=2,#REF!,IF(B158=3,#REF!,IF(B158=4,#REF!,IF(B158=5,#REF!,IF(B158=6,#REF!,IF(B158=7,#REF!,IF(B158=8,#REF!, IF(B158=9,#REF!,IF(B158=10,#REF!,IF(B158=11,#REF!,”Error”)))))))))))</f>
        <v>#REF!</v>
      </c>
      <c r="E158" s="16" t="e">
        <f>IF(#REF!="Trifásico",3,IF(#REF!="Bifásico",2,IF(#REF!="Monofásico",1)))</f>
        <v>#REF!</v>
      </c>
      <c r="F158" s="16" t="e">
        <f>#REF!</f>
        <v>#REF!</v>
      </c>
      <c r="G158" s="16" t="e">
        <f>IF(#REF!="Si",1,IF(#REF!="No",0))</f>
        <v>#REF!</v>
      </c>
      <c r="H158" s="28" t="e">
        <f>IF(#REF!="Aérea",IF(#REF!="ACSR",D158*#REF!*(E158*F158+G158),IF(#REF!="AAAC",D158*#REF!*(E158*F158+G158),IF(#REF!="AAC semiaislado XLPE 15kV",D158*#REF!*(E158*F158+G158),IF(#REF!="ACSR semiaislado XLPE 15kV",D158*#REF!*(E158*F158+G158), IF(#REF!="AAAC semiaislado XLPE 35kV",D158*#REF!*(E158*F158+G158), IF(#REF!="ACSR semiaislado XLPE 35kV",D158*#REF!*(E158*F158+G158), IF(#REF!="AAAC semiaislado XLPE 35kV",D158*#REF!*(E158*F158+G158), IF(#REF!="AAAC semiaislado XLPE 44kV",D158*#REF!*(E158*F158+G158),IF(#REF!="Trenzada AL",D158*#REF!*(E158*F158+G158), IF(#REF!="Trenzada Cu",D158*#REF!*(E158*F158+G158),IF(#REF!="Cable autosoportado neutro AAAC - XLPE",D158*#REF!*(E158*F158+G158), IF(#REF!="Acometida concéntrica XLPE - 600 V",D158*#REF!*(E158*F158+G158), IF(#REF!="Cable autosoportado neutro ACSR - XLPE",D158*#REF!*(E158*F158+G158), IF(#REF!="Reserva BT 4 - AEO",D158*#REF!*(E158*F158+G158), IF(#REF!="Reserva BT 5 - AEO",D158*#REF!*(E158*F158+G158),”Error”))))))))))))))))</f>
        <v>#REF!</v>
      </c>
      <c r="I158" s="6" t="e">
        <f>IF(#REF!="Subterránea",IF(#REF!="XLPE Cu - 15 kV",D158*#REF!*(E158*F158+G158),IF(#REF!="XLPE Cu - 38 kV",D158*#REF!*(E158*F158+G158),IF(#REF!="XLPE Cu - 46 kV",D158*#REF!*(E158*F158+G158),IF(#REF!="XLPE AL - 15 kV",D158*#REF!*(E158*F158+G158), IF(#REF!="XLPE AL - 38 kV",D158*#REF!*(E158*F158+G158), IF(#REF!="XLPE AL - 46 kV",D158*#REF!*(E158*F158+G158), IF(#REF!="Reserva MT 1 - SUB",D158*#REF!*(E158*F158+G158), IF(#REF!="Reserva MT 2 - SUB",D158*#REF!*(E158*F158+G158),IF(#REF!="THW AL 600 V",D158*#REF!*(E158*F158+G158), IF(#REF!="THWN AL 600 V",D158*#REF!*(E158*F158+G158),IF(#REF!="THWN-2 AL 600 V",D158*#REF!*(E158*F158+G158),IF(#REF!="THWN-2 Cu 600 V",D158*#REF!*(E158*F158+G158), IF(#REF!="Reserva BT 2 - SUB",D158*#REF!*(E158*F158+G158), IF(#REF!="Reserva BT 3 - SUB",D158*#REF!*(E158*F158+G158), IF(#REF!="Reserva BT 4 - SUB",D158*#REF!*(E158*F158+G158), IF(#REF!="Reserva BT 5 - SUB",D158*#REF!*(E158*F158+G158),”Error”)))))))))))))))))</f>
        <v>#REF!</v>
      </c>
      <c r="J158" s="25" t="e">
        <f>IF(#REF!="Aérea",'Costos iniciales'!H158,IF(#REF!="Subterránea",'Costos iniciales'!I158,"Error"))</f>
        <v>#REF!</v>
      </c>
    </row>
    <row r="159" spans="2:10" x14ac:dyDescent="0.25">
      <c r="B159" s="2">
        <v>7</v>
      </c>
      <c r="C159" s="7"/>
      <c r="D159" s="16" t="e">
        <f>IF(B159=1,#REF!,IF(B159=2,#REF!,IF(B159=3,#REF!,IF(B159=4,#REF!,IF(B159=5,#REF!,IF(B159=6,#REF!,IF(B159=7,#REF!,IF(B159=8,#REF!, IF(B159=9,#REF!,IF(B159=10,#REF!,IF(B159=11,#REF!,”Error”)))))))))))</f>
        <v>#REF!</v>
      </c>
      <c r="E159" s="16" t="e">
        <f>IF(#REF!="Trifásico",3,IF(#REF!="Bifásico",2,IF(#REF!="Monofásico",1)))</f>
        <v>#REF!</v>
      </c>
      <c r="F159" s="16" t="e">
        <f>#REF!</f>
        <v>#REF!</v>
      </c>
      <c r="G159" s="16" t="e">
        <f>IF(#REF!="Si",1,IF(#REF!="No",0))</f>
        <v>#REF!</v>
      </c>
      <c r="H159" s="28" t="e">
        <f>IF(#REF!="Aérea",IF(#REF!="ACSR",D159*#REF!*(E159*F159+G159),IF(#REF!="AAAC",D159*#REF!*(E159*F159+G159),IF(#REF!="AAC semiaislado XLPE 15kV",D159*#REF!*(E159*F159+G159),IF(#REF!="ACSR semiaislado XLPE 15kV",D159*#REF!*(E159*F159+G159), IF(#REF!="AAAC semiaislado XLPE 35kV",D159*#REF!*(E159*F159+G159), IF(#REF!="ACSR semiaislado XLPE 35kV",D159*#REF!*(E159*F159+G159), IF(#REF!="AAAC semiaislado XLPE 35kV",D159*#REF!*(E159*F159+G159), IF(#REF!="AAAC semiaislado XLPE 44kV",D159*#REF!*(E159*F159+G159),IF(#REF!="Trenzada AL",D159*#REF!*(E159*F159+G159), IF(#REF!="Trenzada Cu",D159*#REF!*(E159*F159+G159),IF(#REF!="Cable autosoportado neutro AAAC - XLPE",D159*#REF!*(E159*F159+G159), IF(#REF!="Acometida concéntrica XLPE - 600 V",D159*#REF!*(E159*F159+G159), IF(#REF!="Cable autosoportado neutro ACSR - XLPE",D159*#REF!*(E159*F159+G159), IF(#REF!="Reserva BT 4 - AEO",D159*#REF!*(E159*F159+G159), IF(#REF!="Reserva BT 5 - AEO",D159*#REF!*(E159*F159+G159),”Error”))))))))))))))))</f>
        <v>#REF!</v>
      </c>
      <c r="I159" s="6" t="e">
        <f>IF(#REF!="Subterránea",IF(#REF!="XLPE Cu - 15 kV",D159*#REF!*(E159*F159+G159),IF(#REF!="XLPE Cu - 38 kV",D159*#REF!*(E159*F159+G159),IF(#REF!="XLPE Cu - 46 kV",D159*#REF!*(E159*F159+G159),IF(#REF!="XLPE AL - 15 kV",D159*#REF!*(E159*F159+G159), IF(#REF!="XLPE AL - 38 kV",D159*#REF!*(E159*F159+G159), IF(#REF!="XLPE AL - 46 kV",D159*#REF!*(E159*F159+G159), IF(#REF!="Reserva MT 1 - SUB",D159*#REF!*(E159*F159+G159), IF(#REF!="Reserva MT 2 - SUB",D159*#REF!*(E159*F159+G159),IF(#REF!="THW AL 600 V",D159*#REF!*(E159*F159+G159), IF(#REF!="THWN AL 600 V",D159*#REF!*(E159*F159+G159),IF(#REF!="THWN-2 AL 600 V",D159*#REF!*(E159*F159+G159),IF(#REF!="THWN-2 Cu 600 V",D159*#REF!*(E159*F159+G159), IF(#REF!="Reserva BT 2 - SUB",D159*#REF!*(E159*F159+G159), IF(#REF!="Reserva BT 3 - SUB",D159*#REF!*(E159*F159+G159), IF(#REF!="Reserva BT 4 - SUB",D159*#REF!*(E159*F159+G159), IF(#REF!="Reserva BT 5 - SUB",D159*#REF!*(E159*F159+G159),”Error”)))))))))))))))))</f>
        <v>#REF!</v>
      </c>
      <c r="J159" s="25" t="e">
        <f>IF(#REF!="Aérea",'Costos iniciales'!H159,IF(#REF!="Subterránea",'Costos iniciales'!I159,"Error"))</f>
        <v>#REF!</v>
      </c>
    </row>
    <row r="160" spans="2:10" x14ac:dyDescent="0.25">
      <c r="B160" s="2">
        <v>7</v>
      </c>
      <c r="C160" s="8"/>
      <c r="D160" s="16" t="e">
        <f>IF(B160=1,#REF!,IF(B160=2,#REF!,IF(B160=3,#REF!,IF(B160=4,#REF!,IF(B160=5,#REF!,IF(B160=6,#REF!,IF(B160=7,#REF!,IF(B160=8,#REF!, IF(B160=9,#REF!,IF(B160=10,#REF!,IF(B160=11,#REF!,”Error”)))))))))))</f>
        <v>#REF!</v>
      </c>
      <c r="E160" s="16" t="e">
        <f>IF(#REF!="Trifásico",3,IF(#REF!="Bifásico",2,IF(#REF!="Monofásico",1)))</f>
        <v>#REF!</v>
      </c>
      <c r="F160" s="16" t="e">
        <f>#REF!</f>
        <v>#REF!</v>
      </c>
      <c r="G160" s="16" t="e">
        <f>IF(#REF!="Si",1,IF(#REF!="No",0))</f>
        <v>#REF!</v>
      </c>
      <c r="H160" s="28" t="e">
        <f>IF(#REF!="Aérea",IF(#REF!="ACSR",D160*#REF!*(E160*F160+G160),IF(#REF!="AAAC",D160*#REF!*(E160*F160+G160),IF(#REF!="AAC semiaislado XLPE 15kV",D160*#REF!*(E160*F160+G160),IF(#REF!="ACSR semiaislado XLPE 15kV",D160*#REF!*(E160*F160+G160), IF(#REF!="AAAC semiaislado XLPE 35kV",D160*#REF!*(E160*F160+G160), IF(#REF!="ACSR semiaislado XLPE 35kV",D160*#REF!*(E160*F160+G160), IF(#REF!="AAAC semiaislado XLPE 35kV",D160*#REF!*(E160*F160+G160), IF(#REF!="AAAC semiaislado XLPE 44kV",D160*#REF!*(E160*F160+G160),IF(#REF!="Trenzada AL",D160*#REF!*(E160*F160+G160), IF(#REF!="Trenzada Cu",D160*#REF!*(E160*F160+G160),IF(#REF!="Cable autosoportado neutro AAAC - XLPE",D160*#REF!*(E160*F160+G160), IF(#REF!="Acometida concéntrica XLPE - 600 V",D160*#REF!*(E160*F160+G160), IF(#REF!="Cable autosoportado neutro ACSR - XLPE",D160*#REF!*(E160*F160+G160), IF(#REF!="Reserva BT 4 - AEO",D160*#REF!*(E160*F160+G160), IF(#REF!="Reserva BT 5 - AEO",D160*#REF!*(E160*F160+G160),”Error”))))))))))))))))</f>
        <v>#REF!</v>
      </c>
      <c r="I160" s="6" t="e">
        <f>IF(#REF!="Subterránea",IF(#REF!="XLPE Cu - 15 kV",D160*#REF!*(E160*F160+G160),IF(#REF!="XLPE Cu - 38 kV",D160*#REF!*(E160*F160+G160),IF(#REF!="XLPE Cu - 46 kV",D160*#REF!*(E160*F160+G160),IF(#REF!="XLPE AL - 15 kV",D160*#REF!*(E160*F160+G160), IF(#REF!="XLPE AL - 38 kV",D160*#REF!*(E160*F160+G160), IF(#REF!="XLPE AL - 46 kV",D160*#REF!*(E160*F160+G160), IF(#REF!="Reserva MT 1 - SUB",D160*#REF!*(E160*F160+G160), IF(#REF!="Reserva MT 2 - SUB",D160*#REF!*(E160*F160+G160),IF(#REF!="THW AL 600 V",D160*#REF!*(E160*F160+G160), IF(#REF!="THWN AL 600 V",D160*#REF!*(E160*F160+G160),IF(#REF!="THWN-2 AL 600 V",D160*#REF!*(E160*F160+G160),IF(#REF!="THWN-2 Cu 600 V",D160*#REF!*(E160*F160+G160), IF(#REF!="Reserva BT 2 - SUB",D160*#REF!*(E160*F160+G160), IF(#REF!="Reserva BT 3 - SUB",D160*#REF!*(E160*F160+G160), IF(#REF!="Reserva BT 4 - SUB",D160*#REF!*(E160*F160+G160), IF(#REF!="Reserva BT 5 - SUB",D160*#REF!*(E160*F160+G160),”Error”)))))))))))))))))</f>
        <v>#REF!</v>
      </c>
      <c r="J160" s="25" t="e">
        <f>IF(#REF!="Aérea",'Costos iniciales'!H160,IF(#REF!="Subterránea",'Costos iniciales'!I160,"Error"))</f>
        <v>#REF!</v>
      </c>
    </row>
    <row r="161" spans="2:10" x14ac:dyDescent="0.25">
      <c r="B161" s="2">
        <v>7</v>
      </c>
      <c r="C161" s="7"/>
      <c r="D161" s="16" t="e">
        <f>IF(B161=1,#REF!,IF(B161=2,#REF!,IF(B161=3,#REF!,IF(B161=4,#REF!,IF(B161=5,#REF!,IF(B161=6,#REF!,IF(B161=7,#REF!,IF(B161=8,#REF!, IF(B161=9,#REF!,IF(B161=10,#REF!,IF(B161=11,#REF!,”Error”)))))))))))</f>
        <v>#REF!</v>
      </c>
      <c r="E161" s="16" t="e">
        <f>IF(#REF!="Trifásico",3,IF(#REF!="Bifásico",2,IF(#REF!="Monofásico",1)))</f>
        <v>#REF!</v>
      </c>
      <c r="F161" s="16" t="e">
        <f>#REF!</f>
        <v>#REF!</v>
      </c>
      <c r="G161" s="16" t="e">
        <f>IF(#REF!="Si",1,IF(#REF!="No",0))</f>
        <v>#REF!</v>
      </c>
      <c r="H161" s="28" t="e">
        <f>IF(#REF!="Aérea",IF(#REF!="ACSR",D161*#REF!*(E161*F161+G161),IF(#REF!="AAAC",D161*#REF!*(E161*F161+G161),IF(#REF!="AAC semiaislado XLPE 15kV",D161*#REF!*(E161*F161+G161),IF(#REF!="ACSR semiaislado XLPE 15kV",D161*#REF!*(E161*F161+G161), IF(#REF!="AAAC semiaislado XLPE 35kV",D161*#REF!*(E161*F161+G161), IF(#REF!="ACSR semiaislado XLPE 35kV",D161*#REF!*(E161*F161+G161), IF(#REF!="AAAC semiaislado XLPE 35kV",D161*#REF!*(E161*F161+G161), IF(#REF!="AAAC semiaislado XLPE 44kV",D161*#REF!*(E161*F161+G161),IF(#REF!="Trenzada AL",D161*#REF!*(E161*F161+G161), IF(#REF!="Trenzada Cu",D161*#REF!*(E161*F161+G161),IF(#REF!="Cable autosoportado neutro AAAC - XLPE",D161*#REF!*(E161*F161+G161), IF(#REF!="Acometida concéntrica XLPE - 600 V",D161*#REF!*(E161*F161+G161), IF(#REF!="Cable autosoportado neutro ACSR - XLPE",D161*#REF!*(E161*F161+G161), IF(#REF!="Reserva BT 4 - AEO",D161*#REF!*(E161*F161+G161), IF(#REF!="Reserva BT 5 - AEO",D161*#REF!*(E161*F161+G161),”Error”))))))))))))))))</f>
        <v>#REF!</v>
      </c>
      <c r="I161" s="6" t="e">
        <f>IF(#REF!="Subterránea",IF(#REF!="XLPE Cu - 15 kV",D161*#REF!*(E161*F161+G161),IF(#REF!="XLPE Cu - 38 kV",D161*#REF!*(E161*F161+G161),IF(#REF!="XLPE Cu - 46 kV",D161*#REF!*(E161*F161+G161),IF(#REF!="XLPE AL - 15 kV",D161*#REF!*(E161*F161+G161), IF(#REF!="XLPE AL - 38 kV",D161*#REF!*(E161*F161+G161), IF(#REF!="XLPE AL - 46 kV",D161*#REF!*(E161*F161+G161), IF(#REF!="Reserva MT 1 - SUB",D161*#REF!*(E161*F161+G161), IF(#REF!="Reserva MT 2 - SUB",D161*#REF!*(E161*F161+G161),IF(#REF!="THW AL 600 V",D161*#REF!*(E161*F161+G161), IF(#REF!="THWN AL 600 V",D161*#REF!*(E161*F161+G161),IF(#REF!="THWN-2 AL 600 V",D161*#REF!*(E161*F161+G161),IF(#REF!="THWN-2 Cu 600 V",D161*#REF!*(E161*F161+G161), IF(#REF!="Reserva BT 2 - SUB",D161*#REF!*(E161*F161+G161), IF(#REF!="Reserva BT 3 - SUB",D161*#REF!*(E161*F161+G161), IF(#REF!="Reserva BT 4 - SUB",D161*#REF!*(E161*F161+G161), IF(#REF!="Reserva BT 5 - SUB",D161*#REF!*(E161*F161+G161),”Error”)))))))))))))))))</f>
        <v>#REF!</v>
      </c>
      <c r="J161" s="25" t="e">
        <f>IF(#REF!="Aérea",'Costos iniciales'!H161,IF(#REF!="Subterránea",'Costos iniciales'!I161,"Error"))</f>
        <v>#REF!</v>
      </c>
    </row>
    <row r="162" spans="2:10" x14ac:dyDescent="0.25">
      <c r="B162" s="2">
        <v>7</v>
      </c>
      <c r="C162" s="8"/>
      <c r="D162" s="16" t="e">
        <f>IF(B162=1,#REF!,IF(B162=2,#REF!,IF(B162=3,#REF!,IF(B162=4,#REF!,IF(B162=5,#REF!,IF(B162=6,#REF!,IF(B162=7,#REF!,IF(B162=8,#REF!, IF(B162=9,#REF!,IF(B162=10,#REF!,IF(B162=11,#REF!,”Error”)))))))))))</f>
        <v>#REF!</v>
      </c>
      <c r="E162" s="16" t="e">
        <f>IF(#REF!="Trifásico",3,IF(#REF!="Bifásico",2,IF(#REF!="Monofásico",1)))</f>
        <v>#REF!</v>
      </c>
      <c r="F162" s="16" t="e">
        <f>#REF!</f>
        <v>#REF!</v>
      </c>
      <c r="G162" s="16" t="e">
        <f>IF(#REF!="Si",1,IF(#REF!="No",0))</f>
        <v>#REF!</v>
      </c>
      <c r="H162" s="28" t="e">
        <f>IF(#REF!="Aérea",IF(#REF!="ACSR",D162*#REF!*(E162*F162+G162),IF(#REF!="AAAC",D162*#REF!*(E162*F162+G162),IF(#REF!="AAC semiaislado XLPE 15kV",D162*#REF!*(E162*F162+G162),IF(#REF!="ACSR semiaislado XLPE 15kV",D162*#REF!*(E162*F162+G162), IF(#REF!="AAAC semiaislado XLPE 35kV",D162*#REF!*(E162*F162+G162), IF(#REF!="ACSR semiaislado XLPE 35kV",D162*#REF!*(E162*F162+G162), IF(#REF!="AAAC semiaislado XLPE 35kV",D162*#REF!*(E162*F162+G162), IF(#REF!="AAAC semiaislado XLPE 44kV",D162*#REF!*(E162*F162+G162),IF(#REF!="Trenzada AL",D162*#REF!*(E162*F162+G162), IF(#REF!="Trenzada Cu",D162*#REF!*(E162*F162+G162),IF(#REF!="Cable autosoportado neutro AAAC - XLPE",D162*#REF!*(E162*F162+G162), IF(#REF!="Acometida concéntrica XLPE - 600 V",D162*#REF!*(E162*F162+G162), IF(#REF!="Cable autosoportado neutro ACSR - XLPE",D162*#REF!*(E162*F162+G162), IF(#REF!="Reserva BT 4 - AEO",D162*#REF!*(E162*F162+G162), IF(#REF!="Reserva BT 5 - AEO",D162*#REF!*(E162*F162+G162),”Error”))))))))))))))))</f>
        <v>#REF!</v>
      </c>
      <c r="I162" s="6" t="e">
        <f>IF(#REF!="Subterránea",IF(#REF!="XLPE Cu - 15 kV",D162*#REF!*(E162*F162+G162),IF(#REF!="XLPE Cu - 38 kV",D162*#REF!*(E162*F162+G162),IF(#REF!="XLPE Cu - 46 kV",D162*#REF!*(E162*F162+G162),IF(#REF!="XLPE AL - 15 kV",D162*#REF!*(E162*F162+G162), IF(#REF!="XLPE AL - 38 kV",D162*#REF!*(E162*F162+G162), IF(#REF!="XLPE AL - 46 kV",D162*#REF!*(E162*F162+G162), IF(#REF!="Reserva MT 1 - SUB",D162*#REF!*(E162*F162+G162), IF(#REF!="Reserva MT 2 - SUB",D162*#REF!*(E162*F162+G162),IF(#REF!="THW AL 600 V",D162*#REF!*(E162*F162+G162), IF(#REF!="THWN AL 600 V",D162*#REF!*(E162*F162+G162),IF(#REF!="THWN-2 AL 600 V",D162*#REF!*(E162*F162+G162),IF(#REF!="THWN-2 Cu 600 V",D162*#REF!*(E162*F162+G162), IF(#REF!="Reserva BT 2 - SUB",D162*#REF!*(E162*F162+G162), IF(#REF!="Reserva BT 3 - SUB",D162*#REF!*(E162*F162+G162), IF(#REF!="Reserva BT 4 - SUB",D162*#REF!*(E162*F162+G162), IF(#REF!="Reserva BT 5 - SUB",D162*#REF!*(E162*F162+G162),”Error”)))))))))))))))))</f>
        <v>#REF!</v>
      </c>
      <c r="J162" s="25" t="e">
        <f>IF(#REF!="Aérea",'Costos iniciales'!H162,IF(#REF!="Subterránea",'Costos iniciales'!I162,"Error"))</f>
        <v>#REF!</v>
      </c>
    </row>
    <row r="163" spans="2:10" x14ac:dyDescent="0.25">
      <c r="B163" s="2">
        <v>7</v>
      </c>
      <c r="C163" s="7"/>
      <c r="D163" s="16" t="e">
        <f>IF(B163=1,#REF!,IF(B163=2,#REF!,IF(B163=3,#REF!,IF(B163=4,#REF!,IF(B163=5,#REF!,IF(B163=6,#REF!,IF(B163=7,#REF!,IF(B163=8,#REF!, IF(B163=9,#REF!,IF(B163=10,#REF!,IF(B163=11,#REF!,”Error”)))))))))))</f>
        <v>#REF!</v>
      </c>
      <c r="E163" s="16" t="e">
        <f>IF(#REF!="Trifásico",3,IF(#REF!="Bifásico",2,IF(#REF!="Monofásico",1)))</f>
        <v>#REF!</v>
      </c>
      <c r="F163" s="16" t="e">
        <f>#REF!</f>
        <v>#REF!</v>
      </c>
      <c r="G163" s="16" t="e">
        <f>IF(#REF!="Si",1,IF(#REF!="No",0))</f>
        <v>#REF!</v>
      </c>
      <c r="H163" s="28" t="e">
        <f>IF(#REF!="Aérea",IF(#REF!="ACSR",D163*#REF!*(E163*F163+G163),IF(#REF!="AAAC",D163*#REF!*(E163*F163+G163),IF(#REF!="AAC semiaislado XLPE 15kV",D163*#REF!*(E163*F163+G163),IF(#REF!="ACSR semiaislado XLPE 15kV",D163*#REF!*(E163*F163+G163), IF(#REF!="AAAC semiaislado XLPE 35kV",D163*#REF!*(E163*F163+G163), IF(#REF!="ACSR semiaislado XLPE 35kV",D163*#REF!*(E163*F163+G163), IF(#REF!="AAAC semiaislado XLPE 35kV",D163*#REF!*(E163*F163+G163), IF(#REF!="AAAC semiaislado XLPE 44kV",D163*#REF!*(E163*F163+G163),IF(#REF!="Trenzada AL",D163*#REF!*(E163*F163+G163), IF(#REF!="Trenzada Cu",D163*#REF!*(E163*F163+G163),IF(#REF!="Cable autosoportado neutro AAAC - XLPE",D163*#REF!*(E163*F163+G163), IF(#REF!="Acometida concéntrica XLPE - 600 V",D163*#REF!*(E163*F163+G163), IF(#REF!="Cable autosoportado neutro ACSR - XLPE",D163*#REF!*(E163*F163+G163), IF(#REF!="Reserva BT 4 - AEO",D163*#REF!*(E163*F163+G163), IF(#REF!="Reserva BT 5 - AEO",D163*#REF!*(E163*F163+G163),”Error”))))))))))))))))</f>
        <v>#REF!</v>
      </c>
      <c r="I163" s="6" t="e">
        <f>IF(#REF!="Subterránea",IF(#REF!="XLPE Cu - 15 kV",D163*#REF!*(E163*F163+G163),IF(#REF!="XLPE Cu - 38 kV",D163*#REF!*(E163*F163+G163),IF(#REF!="XLPE Cu - 46 kV",D163*#REF!*(E163*F163+G163),IF(#REF!="XLPE AL - 15 kV",D163*#REF!*(E163*F163+G163), IF(#REF!="XLPE AL - 38 kV",D163*#REF!*(E163*F163+G163), IF(#REF!="XLPE AL - 46 kV",D163*#REF!*(E163*F163+G163), IF(#REF!="Reserva MT 1 - SUB",D163*#REF!*(E163*F163+G163), IF(#REF!="Reserva MT 2 - SUB",D163*#REF!*(E163*F163+G163),IF(#REF!="THW AL 600 V",D163*#REF!*(E163*F163+G163), IF(#REF!="THWN AL 600 V",D163*#REF!*(E163*F163+G163),IF(#REF!="THWN-2 AL 600 V",D163*#REF!*(E163*F163+G163),IF(#REF!="THWN-2 Cu 600 V",D163*#REF!*(E163*F163+G163), IF(#REF!="Reserva BT 2 - SUB",D163*#REF!*(E163*F163+G163), IF(#REF!="Reserva BT 3 - SUB",D163*#REF!*(E163*F163+G163), IF(#REF!="Reserva BT 4 - SUB",D163*#REF!*(E163*F163+G163), IF(#REF!="Reserva BT 5 - SUB",D163*#REF!*(E163*F163+G163),”Error”)))))))))))))))))</f>
        <v>#REF!</v>
      </c>
      <c r="J163" s="25" t="e">
        <f>IF(#REF!="Aérea",'Costos iniciales'!H163,IF(#REF!="Subterránea",'Costos iniciales'!I163,"Error"))</f>
        <v>#REF!</v>
      </c>
    </row>
    <row r="164" spans="2:10" x14ac:dyDescent="0.25">
      <c r="B164" s="2">
        <v>8</v>
      </c>
      <c r="C164" s="2">
        <v>1000</v>
      </c>
      <c r="D164" s="16" t="e">
        <f>IF(B164=1,#REF!,IF(B164=2,#REF!,IF(B164=3,#REF!,IF(B164=4,#REF!,IF(B164=5,#REF!,IF(B164=6,#REF!,IF(B164=7,#REF!,IF(B164=8,#REF!, IF(B164=9,#REF!,IF(B164=10,#REF!,IF(B164=11,#REF!,”Error”)))))))))))</f>
        <v>#REF!</v>
      </c>
      <c r="E164" s="16" t="e">
        <f>IF(#REF!="Trifásico",3,IF(#REF!="Bifásico",2,IF(#REF!="Monofásico",1)))</f>
        <v>#REF!</v>
      </c>
      <c r="F164" s="16" t="e">
        <f>#REF!</f>
        <v>#REF!</v>
      </c>
      <c r="G164" s="16" t="e">
        <f>IF(#REF!="Si",1,IF(#REF!="No",0))</f>
        <v>#REF!</v>
      </c>
      <c r="H164" s="28" t="e">
        <f>IF(#REF!="Aérea",IF(#REF!="ACSR",D164*#REF!*(E164*F164+G164),IF(#REF!="AAAC",D164*#REF!*(E164*F164+G164),IF(#REF!="AAC semiaislado XLPE 15kV",D164*#REF!*(E164*F164+G164),IF(#REF!="ACSR semiaislado XLPE 15kV",D164*#REF!*(E164*F164+G164), IF(#REF!="AAAC semiaislado XLPE 35kV",D164*#REF!*(E164*F164+G164), IF(#REF!="ACSR semiaislado XLPE 35kV",D164*#REF!*(E164*F164+G164), IF(#REF!="AAAC semiaislado XLPE 35kV",D164*#REF!*(E164*F164+G164), IF(#REF!="AAAC semiaislado XLPE 44kV",D164*#REF!*(E164*F164+G164),IF(#REF!="Trenzada AL",D164*#REF!*(E164*F164+G164), IF(#REF!="Trenzada Cu",D164*#REF!*(E164*F164+G164),IF(#REF!="Cable autosoportado neutro AAAC - XLPE",D164*#REF!*(E164*F164+G164), IF(#REF!="Acometida concéntrica XLPE - 600 V",D164*#REF!*(E164*F164+G164), IF(#REF!="Cable autosoportado neutro ACSR - XLPE",D164*#REF!*(E164*F164+G164), IF(#REF!="Reserva BT 4 - AEO",D164*#REF!*(E164*F164+G164), IF(#REF!="Reserva BT 5 - AEO",D164*#REF!*(E164*F164+G164),”Error”))))))))))))))))</f>
        <v>#REF!</v>
      </c>
      <c r="I164" s="6" t="e">
        <f>IF(#REF!="Subterránea",IF(#REF!="XLPE Cu - 15 kV",D164*#REF!*(E164*F164+G164),IF(#REF!="XLPE Cu - 38 kV",D164*#REF!*(E164*F164+G164),IF(#REF!="XLPE Cu - 46 kV",D164*#REF!*(E164*F164+G164),IF(#REF!="XLPE AL - 15 kV",D164*#REF!*(E164*F164+G164), IF(#REF!="XLPE AL - 38 kV",D164*#REF!*(E164*F164+G164), IF(#REF!="XLPE AL - 46 kV",D164*#REF!*(E164*F164+G164), IF(#REF!="Reserva MT 1 - SUB",D164*#REF!*(E164*F164+G164), IF(#REF!="Reserva MT 2 - SUB",D164*#REF!*(E164*F164+G164),IF(#REF!="THW AL 600 V",D164*#REF!*(E164*F164+G164), IF(#REF!="THWN AL 600 V",D164*#REF!*(E164*F164+G164),IF(#REF!="THWN-2 AL 600 V",D164*#REF!*(E164*F164+G164),IF(#REF!="THWN-2 Cu 600 V",D164*#REF!*(E164*F164+G164), IF(#REF!="Reserva BT 2 - SUB",D164*#REF!*(E164*F164+G164), IF(#REF!="Reserva BT 3 - SUB",D164*#REF!*(E164*F164+G164), IF(#REF!="Reserva BT 4 - SUB",D164*#REF!*(E164*F164+G164), IF(#REF!="Reserva BT 5 - SUB",D164*#REF!*(E164*F164+G164),”Error”)))))))))))))))))</f>
        <v>#REF!</v>
      </c>
      <c r="J164" s="17" t="e">
        <f>IF(#REF!="Aérea",'Costos iniciales'!H164,IF(#REF!="Subterránea",'Costos iniciales'!I164,"Error"))</f>
        <v>#REF!</v>
      </c>
    </row>
    <row r="165" spans="2:10" x14ac:dyDescent="0.25">
      <c r="B165" s="2">
        <v>8</v>
      </c>
      <c r="C165" s="24">
        <v>795</v>
      </c>
      <c r="D165" s="16" t="e">
        <f>IF(B165=1,#REF!,IF(B165=2,#REF!,IF(B165=3,#REF!,IF(B165=4,#REF!,IF(B165=5,#REF!,IF(B165=6,#REF!,IF(B165=7,#REF!,IF(B165=8,#REF!, IF(B165=9,#REF!,IF(B165=10,#REF!,IF(B165=11,#REF!,”Error”)))))))))))</f>
        <v>#REF!</v>
      </c>
      <c r="E165" s="16" t="e">
        <f>IF(#REF!="Trifásico",3,IF(#REF!="Bifásico",2,IF(#REF!="Monofásico",1)))</f>
        <v>#REF!</v>
      </c>
      <c r="F165" s="16" t="e">
        <f>#REF!</f>
        <v>#REF!</v>
      </c>
      <c r="G165" s="16" t="e">
        <f>IF(#REF!="Si",1,IF(#REF!="No",0))</f>
        <v>#REF!</v>
      </c>
      <c r="H165" s="28" t="e">
        <f>IF(#REF!="Aérea",IF(#REF!="ACSR",D165*#REF!*(E165*F165+G165),IF(#REF!="AAAC",D165*#REF!*(E165*F165+G165),IF(#REF!="AAC semiaislado XLPE 15kV",D165*#REF!*(E165*F165+G165),IF(#REF!="ACSR semiaislado XLPE 15kV",D165*#REF!*(E165*F165+G165), IF(#REF!="AAAC semiaislado XLPE 35kV",D165*#REF!*(E165*F165+G165), IF(#REF!="ACSR semiaislado XLPE 35kV",D165*#REF!*(E165*F165+G165), IF(#REF!="AAAC semiaislado XLPE 35kV",D165*#REF!*(E165*F165+G165), IF(#REF!="AAAC semiaislado XLPE 44kV",D165*#REF!*(E165*F165+G165),IF(#REF!="Trenzada AL",D165*#REF!*(E165*F165+G165), IF(#REF!="Trenzada Cu",D165*#REF!*(E165*F165+G165),IF(#REF!="Cable autosoportado neutro AAAC - XLPE",D165*#REF!*(E165*F165+G165), IF(#REF!="Acometida concéntrica XLPE - 600 V",D165*#REF!*(E165*F165+G165), IF(#REF!="Cable autosoportado neutro ACSR - XLPE",D165*#REF!*(E165*F165+G165), IF(#REF!="Reserva BT 4 - AEO",D165*#REF!*(E165*F165+G165), IF(#REF!="Reserva BT 5 - AEO",D165*#REF!*(E165*F165+G165),”Error”))))))))))))))))</f>
        <v>#REF!</v>
      </c>
      <c r="I165" s="6" t="e">
        <f>IF(#REF!="Subterránea",IF(#REF!="XLPE Cu - 15 kV",D165*#REF!*(E165*F165+G165),IF(#REF!="XLPE Cu - 38 kV",D165*#REF!*(E165*F165+G165),IF(#REF!="XLPE Cu - 46 kV",D165*#REF!*(E165*F165+G165),IF(#REF!="XLPE AL - 15 kV",D165*#REF!*(E165*F165+G165), IF(#REF!="XLPE AL - 38 kV",D165*#REF!*(E165*F165+G165), IF(#REF!="XLPE AL - 46 kV",D165*#REF!*(E165*F165+G165), IF(#REF!="Reserva MT 1 - SUB",D165*#REF!*(E165*F165+G165), IF(#REF!="Reserva MT 2 - SUB",D165*#REF!*(E165*F165+G165),IF(#REF!="THW AL 600 V",D165*#REF!*(E165*F165+G165), IF(#REF!="THWN AL 600 V",D165*#REF!*(E165*F165+G165),IF(#REF!="THWN-2 AL 600 V",D165*#REF!*(E165*F165+G165),IF(#REF!="THWN-2 Cu 600 V",D165*#REF!*(E165*F165+G165), IF(#REF!="Reserva BT 2 - SUB",D165*#REF!*(E165*F165+G165), IF(#REF!="Reserva BT 3 - SUB",D165*#REF!*(E165*F165+G165), IF(#REF!="Reserva BT 4 - SUB",D165*#REF!*(E165*F165+G165), IF(#REF!="Reserva BT 5 - SUB",D165*#REF!*(E165*F165+G165),”Error”)))))))))))))))))</f>
        <v>#REF!</v>
      </c>
      <c r="J165" s="25" t="e">
        <f>IF(#REF!="Aérea",'Costos iniciales'!H165,IF(#REF!="Subterránea",'Costos iniciales'!I165,"Error"))</f>
        <v>#REF!</v>
      </c>
    </row>
    <row r="166" spans="2:10" x14ac:dyDescent="0.25">
      <c r="B166" s="2">
        <v>8</v>
      </c>
      <c r="C166" s="22">
        <v>500</v>
      </c>
      <c r="D166" s="16" t="e">
        <f>IF(B166=1,#REF!,IF(B166=2,#REF!,IF(B166=3,#REF!,IF(B166=4,#REF!,IF(B166=5,#REF!,IF(B166=6,#REF!,IF(B166=7,#REF!,IF(B166=8,#REF!, IF(B166=9,#REF!,IF(B166=10,#REF!,IF(B166=11,#REF!,”Error”)))))))))))</f>
        <v>#REF!</v>
      </c>
      <c r="E166" s="16" t="e">
        <f>IF(#REF!="Trifásico",3,IF(#REF!="Bifásico",2,IF(#REF!="Monofásico",1)))</f>
        <v>#REF!</v>
      </c>
      <c r="F166" s="16" t="e">
        <f>#REF!</f>
        <v>#REF!</v>
      </c>
      <c r="G166" s="16" t="e">
        <f>IF(#REF!="Si",1,IF(#REF!="No",0))</f>
        <v>#REF!</v>
      </c>
      <c r="H166" s="28" t="e">
        <f>IF(#REF!="Aérea",IF(#REF!="ACSR",D166*#REF!*(E166*F166+G166),IF(#REF!="AAAC",D166*#REF!*(E166*F166+G166),IF(#REF!="AAC semiaislado XLPE 15kV",D166*#REF!*(E166*F166+G166),IF(#REF!="ACSR semiaislado XLPE 15kV",D166*#REF!*(E166*F166+G166), IF(#REF!="AAAC semiaislado XLPE 35kV",D166*#REF!*(E166*F166+G166), IF(#REF!="ACSR semiaislado XLPE 35kV",D166*#REF!*(E166*F166+G166), IF(#REF!="AAAC semiaislado XLPE 35kV",D166*#REF!*(E166*F166+G166), IF(#REF!="AAAC semiaislado XLPE 44kV",D166*#REF!*(E166*F166+G166),IF(#REF!="Trenzada AL",D166*#REF!*(E166*F166+G166), IF(#REF!="Trenzada Cu",D166*#REF!*(E166*F166+G166),IF(#REF!="Cable autosoportado neutro AAAC - XLPE",D166*#REF!*(E166*F166+G166), IF(#REF!="Acometida concéntrica XLPE - 600 V",D166*#REF!*(E166*F166+G166), IF(#REF!="Cable autosoportado neutro ACSR - XLPE",D166*#REF!*(E166*F166+G166), IF(#REF!="Reserva BT 4 - AEO",D166*#REF!*(E166*F166+G166), IF(#REF!="Reserva BT 5 - AEO",D166*#REF!*(E166*F166+G166),”Error”))))))))))))))))</f>
        <v>#REF!</v>
      </c>
      <c r="I166" s="6" t="e">
        <f>IF(#REF!="Subterránea",IF(#REF!="XLPE Cu - 15 kV",D166*#REF!*(E166*F166+G166),IF(#REF!="XLPE Cu - 38 kV",D166*#REF!*(E166*F166+G166),IF(#REF!="XLPE Cu - 46 kV",D166*#REF!*(E166*F166+G166),IF(#REF!="XLPE AL - 15 kV",D166*#REF!*(E166*F166+G166), IF(#REF!="XLPE AL - 38 kV",D166*#REF!*(E166*F166+G166), IF(#REF!="XLPE AL - 46 kV",D166*#REF!*(E166*F166+G166), IF(#REF!="Reserva MT 1 - SUB",D166*#REF!*(E166*F166+G166), IF(#REF!="Reserva MT 2 - SUB",D166*#REF!*(E166*F166+G166),IF(#REF!="THW AL 600 V",D166*#REF!*(E166*F166+G166), IF(#REF!="THWN AL 600 V",D166*#REF!*(E166*F166+G166),IF(#REF!="THWN-2 AL 600 V",D166*#REF!*(E166*F166+G166),IF(#REF!="THWN-2 Cu 600 V",D166*#REF!*(E166*F166+G166), IF(#REF!="Reserva BT 2 - SUB",D166*#REF!*(E166*F166+G166), IF(#REF!="Reserva BT 3 - SUB",D166*#REF!*(E166*F166+G166), IF(#REF!="Reserva BT 4 - SUB",D166*#REF!*(E166*F166+G166), IF(#REF!="Reserva BT 5 - SUB",D166*#REF!*(E166*F166+G166),”Error”)))))))))))))))))</f>
        <v>#REF!</v>
      </c>
      <c r="J166" s="25" t="e">
        <f>IF(#REF!="Aérea",'Costos iniciales'!H166,IF(#REF!="Subterránea",'Costos iniciales'!I166,"Error"))</f>
        <v>#REF!</v>
      </c>
    </row>
    <row r="167" spans="2:10" x14ac:dyDescent="0.25">
      <c r="B167" s="2">
        <v>8</v>
      </c>
      <c r="C167" s="20">
        <v>477</v>
      </c>
      <c r="D167" s="16" t="e">
        <f>IF(B167=1,#REF!,IF(B167=2,#REF!,IF(B167=3,#REF!,IF(B167=4,#REF!,IF(B167=5,#REF!,IF(B167=6,#REF!,IF(B167=7,#REF!,IF(B167=8,#REF!, IF(B167=9,#REF!,IF(B167=10,#REF!,IF(B167=11,#REF!,”Error”)))))))))))</f>
        <v>#REF!</v>
      </c>
      <c r="E167" s="16" t="e">
        <f>IF(#REF!="Trifásico",3,IF(#REF!="Bifásico",2,IF(#REF!="Monofásico",1)))</f>
        <v>#REF!</v>
      </c>
      <c r="F167" s="16" t="e">
        <f>#REF!</f>
        <v>#REF!</v>
      </c>
      <c r="G167" s="16" t="e">
        <f>IF(#REF!="Si",1,IF(#REF!="No",0))</f>
        <v>#REF!</v>
      </c>
      <c r="H167" s="28" t="e">
        <f>IF(#REF!="Aérea",IF(#REF!="ACSR",D167*#REF!*(E167*F167+G167),IF(#REF!="AAAC",D167*#REF!*(E167*F167+G167),IF(#REF!="AAC semiaislado XLPE 15kV",D167*#REF!*(E167*F167+G167),IF(#REF!="ACSR semiaislado XLPE 15kV",D167*#REF!*(E167*F167+G167), IF(#REF!="AAAC semiaislado XLPE 35kV",D167*#REF!*(E167*F167+G167), IF(#REF!="ACSR semiaislado XLPE 35kV",D167*#REF!*(E167*F167+G167), IF(#REF!="AAAC semiaislado XLPE 35kV",D167*#REF!*(E167*F167+G167), IF(#REF!="AAAC semiaislado XLPE 44kV",D167*#REF!*(E167*F167+G167),IF(#REF!="Trenzada AL",D167*#REF!*(E167*F167+G167), IF(#REF!="Trenzada Cu",D167*#REF!*(E167*F167+G167),IF(#REF!="Cable autosoportado neutro AAAC - XLPE",D167*#REF!*(E167*F167+G167), IF(#REF!="Acometida concéntrica XLPE - 600 V",D167*#REF!*(E167*F167+G167), IF(#REF!="Cable autosoportado neutro ACSR - XLPE",D167*#REF!*(E167*F167+G167), IF(#REF!="Reserva BT 4 - AEO",D167*#REF!*(E167*F167+G167), IF(#REF!="Reserva BT 5 - AEO",D167*#REF!*(E167*F167+G167),”Error”))))))))))))))))</f>
        <v>#REF!</v>
      </c>
      <c r="I167" s="6" t="e">
        <f>IF(#REF!="Subterránea",IF(#REF!="XLPE Cu - 15 kV",D167*#REF!*(E167*F167+G167),IF(#REF!="XLPE Cu - 38 kV",D167*#REF!*(E167*F167+G167),IF(#REF!="XLPE Cu - 46 kV",D167*#REF!*(E167*F167+G167),IF(#REF!="XLPE AL - 15 kV",D167*#REF!*(E167*F167+G167), IF(#REF!="XLPE AL - 38 kV",D167*#REF!*(E167*F167+G167), IF(#REF!="XLPE AL - 46 kV",D167*#REF!*(E167*F167+G167), IF(#REF!="Reserva MT 1 - SUB",D167*#REF!*(E167*F167+G167), IF(#REF!="Reserva MT 2 - SUB",D167*#REF!*(E167*F167+G167),IF(#REF!="THW AL 600 V",D167*#REF!*(E167*F167+G167), IF(#REF!="THWN AL 600 V",D167*#REF!*(E167*F167+G167),IF(#REF!="THWN-2 AL 600 V",D167*#REF!*(E167*F167+G167),IF(#REF!="THWN-2 Cu 600 V",D167*#REF!*(E167*F167+G167), IF(#REF!="Reserva BT 2 - SUB",D167*#REF!*(E167*F167+G167), IF(#REF!="Reserva BT 3 - SUB",D167*#REF!*(E167*F167+G167), IF(#REF!="Reserva BT 4 - SUB",D167*#REF!*(E167*F167+G167), IF(#REF!="Reserva BT 5 - SUB",D167*#REF!*(E167*F167+G167),”Error”)))))))))))))))))</f>
        <v>#REF!</v>
      </c>
      <c r="J167" s="25" t="e">
        <f>IF(#REF!="Aérea",'Costos iniciales'!H167,IF(#REF!="Subterránea",'Costos iniciales'!I167,"Error"))</f>
        <v>#REF!</v>
      </c>
    </row>
    <row r="168" spans="2:10" x14ac:dyDescent="0.25">
      <c r="B168" s="2">
        <v>8</v>
      </c>
      <c r="C168" s="20">
        <v>350</v>
      </c>
      <c r="D168" s="16" t="e">
        <f>IF(B168=1,#REF!,IF(B168=2,#REF!,IF(B168=3,#REF!,IF(B168=4,#REF!,IF(B168=5,#REF!,IF(B168=6,#REF!,IF(B168=7,#REF!,IF(B168=8,#REF!, IF(B168=9,#REF!,IF(B168=10,#REF!,IF(B168=11,#REF!,”Error”)))))))))))</f>
        <v>#REF!</v>
      </c>
      <c r="E168" s="16" t="e">
        <f>IF(#REF!="Trifásico",3,IF(#REF!="Bifásico",2,IF(#REF!="Monofásico",1)))</f>
        <v>#REF!</v>
      </c>
      <c r="F168" s="16" t="e">
        <f>#REF!</f>
        <v>#REF!</v>
      </c>
      <c r="G168" s="16" t="e">
        <f>IF(#REF!="Si",1,IF(#REF!="No",0))</f>
        <v>#REF!</v>
      </c>
      <c r="H168" s="28" t="e">
        <f>IF(#REF!="Aérea",IF(#REF!="ACSR",D168*#REF!*(E168*F168+G168),IF(#REF!="AAAC",D168*#REF!*(E168*F168+G168),IF(#REF!="AAC semiaislado XLPE 15kV",D168*#REF!*(E168*F168+G168),IF(#REF!="ACSR semiaislado XLPE 15kV",D168*#REF!*(E168*F168+G168), IF(#REF!="AAAC semiaislado XLPE 35kV",D168*#REF!*(E168*F168+G168), IF(#REF!="ACSR semiaislado XLPE 35kV",D168*#REF!*(E168*F168+G168), IF(#REF!="AAAC semiaislado XLPE 35kV",D168*#REF!*(E168*F168+G168), IF(#REF!="AAAC semiaislado XLPE 44kV",D168*#REF!*(E168*F168+G168),IF(#REF!="Trenzada AL",D168*#REF!*(E168*F168+G168), IF(#REF!="Trenzada Cu",D168*#REF!*(E168*F168+G168),IF(#REF!="Cable autosoportado neutro AAAC - XLPE",D168*#REF!*(E168*F168+G168), IF(#REF!="Acometida concéntrica XLPE - 600 V",D168*#REF!*(E168*F168+G168), IF(#REF!="Cable autosoportado neutro ACSR - XLPE",D168*#REF!*(E168*F168+G168), IF(#REF!="Reserva BT 4 - AEO",D168*#REF!*(E168*F168+G168), IF(#REF!="Reserva BT 5 - AEO",D168*#REF!*(E168*F168+G168),”Error”))))))))))))))))</f>
        <v>#REF!</v>
      </c>
      <c r="I168" s="6" t="e">
        <f>IF(#REF!="Subterránea",IF(#REF!="XLPE Cu - 15 kV",D168*#REF!*(E168*F168+G168),IF(#REF!="XLPE Cu - 38 kV",D168*#REF!*(E168*F168+G168),IF(#REF!="XLPE Cu - 46 kV",D168*#REF!*(E168*F168+G168),IF(#REF!="XLPE AL - 15 kV",D168*#REF!*(E168*F168+G168), IF(#REF!="XLPE AL - 38 kV",D168*#REF!*(E168*F168+G168), IF(#REF!="XLPE AL - 46 kV",D168*#REF!*(E168*F168+G168), IF(#REF!="Reserva MT 1 - SUB",D168*#REF!*(E168*F168+G168), IF(#REF!="Reserva MT 2 - SUB",D168*#REF!*(E168*F168+G168),IF(#REF!="THW AL 600 V",D168*#REF!*(E168*F168+G168), IF(#REF!="THWN AL 600 V",D168*#REF!*(E168*F168+G168),IF(#REF!="THWN-2 AL 600 V",D168*#REF!*(E168*F168+G168),IF(#REF!="THWN-2 Cu 600 V",D168*#REF!*(E168*F168+G168), IF(#REF!="Reserva BT 2 - SUB",D168*#REF!*(E168*F168+G168), IF(#REF!="Reserva BT 3 - SUB",D168*#REF!*(E168*F168+G168), IF(#REF!="Reserva BT 4 - SUB",D168*#REF!*(E168*F168+G168), IF(#REF!="Reserva BT 5 - SUB",D168*#REF!*(E168*F168+G168),”Error”)))))))))))))))))</f>
        <v>#REF!</v>
      </c>
      <c r="J168" s="25" t="e">
        <f>IF(#REF!="Aérea",'Costos iniciales'!H168,IF(#REF!="Subterránea",'Costos iniciales'!I168,"Error"))</f>
        <v>#REF!</v>
      </c>
    </row>
    <row r="169" spans="2:10" x14ac:dyDescent="0.25">
      <c r="B169" s="2">
        <v>8</v>
      </c>
      <c r="C169" s="20">
        <v>336</v>
      </c>
      <c r="D169" s="16" t="e">
        <f>IF(B169=1,#REF!,IF(B169=2,#REF!,IF(B169=3,#REF!,IF(B169=4,#REF!,IF(B169=5,#REF!,IF(B169=6,#REF!,IF(B169=7,#REF!,IF(B169=8,#REF!, IF(B169=9,#REF!,IF(B169=10,#REF!,IF(B169=11,#REF!,”Error”)))))))))))</f>
        <v>#REF!</v>
      </c>
      <c r="E169" s="16" t="e">
        <f>IF(#REF!="Trifásico",3,IF(#REF!="Bifásico",2,IF(#REF!="Monofásico",1)))</f>
        <v>#REF!</v>
      </c>
      <c r="F169" s="16" t="e">
        <f>#REF!</f>
        <v>#REF!</v>
      </c>
      <c r="G169" s="16" t="e">
        <f>IF(#REF!="Si",1,IF(#REF!="No",0))</f>
        <v>#REF!</v>
      </c>
      <c r="H169" s="28" t="e">
        <f>IF(#REF!="Aérea",IF(#REF!="ACSR",D169*#REF!*(E169*F169+G169),IF(#REF!="AAAC",D169*#REF!*(E169*F169+G169),IF(#REF!="AAC semiaislado XLPE 15kV",D169*#REF!*(E169*F169+G169),IF(#REF!="ACSR semiaislado XLPE 15kV",D169*#REF!*(E169*F169+G169), IF(#REF!="AAAC semiaislado XLPE 35kV",D169*#REF!*(E169*F169+G169), IF(#REF!="ACSR semiaislado XLPE 35kV",D169*#REF!*(E169*F169+G169), IF(#REF!="AAAC semiaislado XLPE 35kV",D169*#REF!*(E169*F169+G169), IF(#REF!="AAAC semiaislado XLPE 44kV",D169*#REF!*(E169*F169+G169),IF(#REF!="Trenzada AL",D169*#REF!*(E169*F169+G169), IF(#REF!="Trenzada Cu",D169*#REF!*(E169*F169+G169),IF(#REF!="Cable autosoportado neutro AAAC - XLPE",D169*#REF!*(E169*F169+G169), IF(#REF!="Acometida concéntrica XLPE - 600 V",D169*#REF!*(E169*F169+G169), IF(#REF!="Cable autosoportado neutro ACSR - XLPE",D169*#REF!*(E169*F169+G169), IF(#REF!="Reserva BT 4 - AEO",D169*#REF!*(E169*F169+G169), IF(#REF!="Reserva BT 5 - AEO",D169*#REF!*(E169*F169+G169),”Error”))))))))))))))))</f>
        <v>#REF!</v>
      </c>
      <c r="I169" s="6" t="e">
        <f>IF(#REF!="Subterránea",IF(#REF!="XLPE Cu - 15 kV",D169*#REF!*(E169*F169+G169),IF(#REF!="XLPE Cu - 38 kV",D169*#REF!*(E169*F169+G169),IF(#REF!="XLPE Cu - 46 kV",D169*#REF!*(E169*F169+G169),IF(#REF!="XLPE AL - 15 kV",D169*#REF!*(E169*F169+G169), IF(#REF!="XLPE AL - 38 kV",D169*#REF!*(E169*F169+G169), IF(#REF!="XLPE AL - 46 kV",D169*#REF!*(E169*F169+G169), IF(#REF!="Reserva MT 1 - SUB",D169*#REF!*(E169*F169+G169), IF(#REF!="Reserva MT 2 - SUB",D169*#REF!*(E169*F169+G169),IF(#REF!="THW AL 600 V",D169*#REF!*(E169*F169+G169), IF(#REF!="THWN AL 600 V",D169*#REF!*(E169*F169+G169),IF(#REF!="THWN-2 AL 600 V",D169*#REF!*(E169*F169+G169),IF(#REF!="THWN-2 Cu 600 V",D169*#REF!*(E169*F169+G169), IF(#REF!="Reserva BT 2 - SUB",D169*#REF!*(E169*F169+G169), IF(#REF!="Reserva BT 3 - SUB",D169*#REF!*(E169*F169+G169), IF(#REF!="Reserva BT 4 - SUB",D169*#REF!*(E169*F169+G169), IF(#REF!="Reserva BT 5 - SUB",D169*#REF!*(E169*F169+G169),”Error”)))))))))))))))))</f>
        <v>#REF!</v>
      </c>
      <c r="J169" s="25" t="e">
        <f>IF(#REF!="Aérea",'Costos iniciales'!H169,IF(#REF!="Subterránea",'Costos iniciales'!I169,"Error"))</f>
        <v>#REF!</v>
      </c>
    </row>
    <row r="170" spans="2:10" x14ac:dyDescent="0.25">
      <c r="B170" s="2">
        <v>8</v>
      </c>
      <c r="C170" s="20">
        <v>266</v>
      </c>
      <c r="D170" s="16" t="e">
        <f>IF(B170=1,#REF!,IF(B170=2,#REF!,IF(B170=3,#REF!,IF(B170=4,#REF!,IF(B170=5,#REF!,IF(B170=6,#REF!,IF(B170=7,#REF!,IF(B170=8,#REF!, IF(B170=9,#REF!,IF(B170=10,#REF!,IF(B170=11,#REF!,”Error”)))))))))))</f>
        <v>#REF!</v>
      </c>
      <c r="E170" s="16" t="e">
        <f>IF(#REF!="Trifásico",3,IF(#REF!="Bifásico",2,IF(#REF!="Monofásico",1)))</f>
        <v>#REF!</v>
      </c>
      <c r="F170" s="16" t="e">
        <f>#REF!</f>
        <v>#REF!</v>
      </c>
      <c r="G170" s="16" t="e">
        <f>IF(#REF!="Si",1,IF(#REF!="No",0))</f>
        <v>#REF!</v>
      </c>
      <c r="H170" s="28" t="e">
        <f>IF(#REF!="Aérea",IF(#REF!="ACSR",D170*#REF!*(E170*F170+G170),IF(#REF!="AAAC",D170*#REF!*(E170*F170+G170),IF(#REF!="AAC semiaislado XLPE 15kV",D170*#REF!*(E170*F170+G170),IF(#REF!="ACSR semiaislado XLPE 15kV",D170*#REF!*(E170*F170+G170), IF(#REF!="AAAC semiaislado XLPE 35kV",D170*#REF!*(E170*F170+G170), IF(#REF!="ACSR semiaislado XLPE 35kV",D170*#REF!*(E170*F170+G170), IF(#REF!="AAAC semiaislado XLPE 35kV",D170*#REF!*(E170*F170+G170), IF(#REF!="AAAC semiaislado XLPE 44kV",D170*#REF!*(E170*F170+G170),IF(#REF!="Trenzada AL",D170*#REF!*(E170*F170+G170), IF(#REF!="Trenzada Cu",D170*#REF!*(E170*F170+G170),IF(#REF!="Cable autosoportado neutro AAAC - XLPE",D170*#REF!*(E170*F170+G170), IF(#REF!="Acometida concéntrica XLPE - 600 V",D170*#REF!*(E170*F170+G170), IF(#REF!="Cable autosoportado neutro ACSR - XLPE",D170*#REF!*(E170*F170+G170), IF(#REF!="Reserva BT 4 - AEO",D170*#REF!*(E170*F170+G170), IF(#REF!="Reserva BT 5 - AEO",D170*#REF!*(E170*F170+G170),”Error”))))))))))))))))</f>
        <v>#REF!</v>
      </c>
      <c r="I170" s="6" t="e">
        <f>IF(#REF!="Subterránea",IF(#REF!="XLPE Cu - 15 kV",D170*#REF!*(E170*F170+G170),IF(#REF!="XLPE Cu - 38 kV",D170*#REF!*(E170*F170+G170),IF(#REF!="XLPE Cu - 46 kV",D170*#REF!*(E170*F170+G170),IF(#REF!="XLPE AL - 15 kV",D170*#REF!*(E170*F170+G170), IF(#REF!="XLPE AL - 38 kV",D170*#REF!*(E170*F170+G170), IF(#REF!="XLPE AL - 46 kV",D170*#REF!*(E170*F170+G170), IF(#REF!="Reserva MT 1 - SUB",D170*#REF!*(E170*F170+G170), IF(#REF!="Reserva MT 2 - SUB",D170*#REF!*(E170*F170+G170),IF(#REF!="THW AL 600 V",D170*#REF!*(E170*F170+G170), IF(#REF!="THWN AL 600 V",D170*#REF!*(E170*F170+G170),IF(#REF!="THWN-2 AL 600 V",D170*#REF!*(E170*F170+G170),IF(#REF!="THWN-2 Cu 600 V",D170*#REF!*(E170*F170+G170), IF(#REF!="Reserva BT 2 - SUB",D170*#REF!*(E170*F170+G170), IF(#REF!="Reserva BT 3 - SUB",D170*#REF!*(E170*F170+G170), IF(#REF!="Reserva BT 4 - SUB",D170*#REF!*(E170*F170+G170), IF(#REF!="Reserva BT 5 - SUB",D170*#REF!*(E170*F170+G170),”Error”)))))))))))))))))</f>
        <v>#REF!</v>
      </c>
      <c r="J170" s="25" t="e">
        <f>IF(#REF!="Aérea",'Costos iniciales'!H170,IF(#REF!="Subterránea",'Costos iniciales'!I170,"Error"))</f>
        <v>#REF!</v>
      </c>
    </row>
    <row r="171" spans="2:10" x14ac:dyDescent="0.25">
      <c r="B171" s="2">
        <v>8</v>
      </c>
      <c r="C171" s="21">
        <v>250</v>
      </c>
      <c r="D171" s="16" t="e">
        <f>IF(B171=1,#REF!,IF(B171=2,#REF!,IF(B171=3,#REF!,IF(B171=4,#REF!,IF(B171=5,#REF!,IF(B171=6,#REF!,IF(B171=7,#REF!,IF(B171=8,#REF!, IF(B171=9,#REF!,IF(B171=10,#REF!,IF(B171=11,#REF!,”Error”)))))))))))</f>
        <v>#REF!</v>
      </c>
      <c r="E171" s="16" t="e">
        <f>IF(#REF!="Trifásico",3,IF(#REF!="Bifásico",2,IF(#REF!="Monofásico",1)))</f>
        <v>#REF!</v>
      </c>
      <c r="F171" s="16" t="e">
        <f>#REF!</f>
        <v>#REF!</v>
      </c>
      <c r="G171" s="16" t="e">
        <f>IF(#REF!="Si",1,IF(#REF!="No",0))</f>
        <v>#REF!</v>
      </c>
      <c r="H171" s="28" t="e">
        <f>IF(#REF!="Aérea",IF(#REF!="ACSR",D171*#REF!*(E171*F171+G171),IF(#REF!="AAAC",D171*#REF!*(E171*F171+G171),IF(#REF!="AAC semiaislado XLPE 15kV",D171*#REF!*(E171*F171+G171),IF(#REF!="ACSR semiaislado XLPE 15kV",D171*#REF!*(E171*F171+G171), IF(#REF!="AAAC semiaislado XLPE 35kV",D171*#REF!*(E171*F171+G171), IF(#REF!="ACSR semiaislado XLPE 35kV",D171*#REF!*(E171*F171+G171), IF(#REF!="AAAC semiaislado XLPE 35kV",D171*#REF!*(E171*F171+G171), IF(#REF!="AAAC semiaislado XLPE 44kV",D171*#REF!*(E171*F171+G171),IF(#REF!="Trenzada AL",D171*#REF!*(E171*F171+G171), IF(#REF!="Trenzada Cu",D171*#REF!*(E171*F171+G171),IF(#REF!="Cable autosoportado neutro AAAC - XLPE",D171*#REF!*(E171*F171+G171), IF(#REF!="Acometida concéntrica XLPE - 600 V",D171*#REF!*(E171*F171+G171), IF(#REF!="Cable autosoportado neutro ACSR - XLPE",D171*#REF!*(E171*F171+G171), IF(#REF!="Reserva BT 4 - AEO",D171*#REF!*(E171*F171+G171), IF(#REF!="Reserva BT 5 - AEO",D171*#REF!*(E171*F171+G171),”Error”))))))))))))))))</f>
        <v>#REF!</v>
      </c>
      <c r="I171" s="6" t="e">
        <f>IF(#REF!="Subterránea",IF(#REF!="XLPE Cu - 15 kV",D171*#REF!*(E171*F171+G171),IF(#REF!="XLPE Cu - 38 kV",D171*#REF!*(E171*F171+G171),IF(#REF!="XLPE Cu - 46 kV",D171*#REF!*(E171*F171+G171),IF(#REF!="XLPE AL - 15 kV",D171*#REF!*(E171*F171+G171), IF(#REF!="XLPE AL - 38 kV",D171*#REF!*(E171*F171+G171), IF(#REF!="XLPE AL - 46 kV",D171*#REF!*(E171*F171+G171), IF(#REF!="Reserva MT 1 - SUB",D171*#REF!*(E171*F171+G171), IF(#REF!="Reserva MT 2 - SUB",D171*#REF!*(E171*F171+G171),IF(#REF!="THW AL 600 V",D171*#REF!*(E171*F171+G171), IF(#REF!="THWN AL 600 V",D171*#REF!*(E171*F171+G171),IF(#REF!="THWN-2 AL 600 V",D171*#REF!*(E171*F171+G171),IF(#REF!="THWN-2 Cu 600 V",D171*#REF!*(E171*F171+G171), IF(#REF!="Reserva BT 2 - SUB",D171*#REF!*(E171*F171+G171), IF(#REF!="Reserva BT 3 - SUB",D171*#REF!*(E171*F171+G171), IF(#REF!="Reserva BT 4 - SUB",D171*#REF!*(E171*F171+G171), IF(#REF!="Reserva BT 5 - SUB",D171*#REF!*(E171*F171+G171),”Error”)))))))))))))))))</f>
        <v>#REF!</v>
      </c>
      <c r="J171" s="25" t="e">
        <f>IF(#REF!="Aérea",'Costos iniciales'!H171,IF(#REF!="Subterránea",'Costos iniciales'!I171,"Error"))</f>
        <v>#REF!</v>
      </c>
    </row>
    <row r="172" spans="2:10" x14ac:dyDescent="0.25">
      <c r="B172" s="2">
        <v>8</v>
      </c>
      <c r="C172" s="22" t="s">
        <v>23</v>
      </c>
      <c r="D172" s="16" t="e">
        <f>IF(B172=1,#REF!,IF(B172=2,#REF!,IF(B172=3,#REF!,IF(B172=4,#REF!,IF(B172=5,#REF!,IF(B172=6,#REF!,IF(B172=7,#REF!,IF(B172=8,#REF!, IF(B172=9,#REF!,IF(B172=10,#REF!,IF(B172=11,#REF!,”Error”)))))))))))</f>
        <v>#REF!</v>
      </c>
      <c r="E172" s="16" t="e">
        <f>IF(#REF!="Trifásico",3,IF(#REF!="Bifásico",2,IF(#REF!="Monofásico",1)))</f>
        <v>#REF!</v>
      </c>
      <c r="F172" s="16" t="e">
        <f>#REF!</f>
        <v>#REF!</v>
      </c>
      <c r="G172" s="16" t="e">
        <f>IF(#REF!="Si",1,IF(#REF!="No",0))</f>
        <v>#REF!</v>
      </c>
      <c r="H172" s="28" t="e">
        <f>IF(#REF!="Aérea",IF(#REF!="ACSR",D172*#REF!*(E172*F172+G172),IF(#REF!="AAAC",D172*#REF!*(E172*F172+G172),IF(#REF!="AAC semiaislado XLPE 15kV",D172*#REF!*(E172*F172+G172),IF(#REF!="ACSR semiaislado XLPE 15kV",D172*#REF!*(E172*F172+G172), IF(#REF!="AAAC semiaislado XLPE 35kV",D172*#REF!*(E172*F172+G172), IF(#REF!="ACSR semiaislado XLPE 35kV",D172*#REF!*(E172*F172+G172), IF(#REF!="AAAC semiaislado XLPE 35kV",D172*#REF!*(E172*F172+G172), IF(#REF!="AAAC semiaislado XLPE 44kV",D172*#REF!*(E172*F172+G172),IF(#REF!="Trenzada AL",D172*#REF!*(E172*F172+G172), IF(#REF!="Trenzada Cu",D172*#REF!*(E172*F172+G172),IF(#REF!="Cable autosoportado neutro AAAC - XLPE",D172*#REF!*(E172*F172+G172), IF(#REF!="Acometida concéntrica XLPE - 600 V",D172*#REF!*(E172*F172+G172), IF(#REF!="Cable autosoportado neutro ACSR - XLPE",D172*#REF!*(E172*F172+G172), IF(#REF!="Reserva BT 4 - AEO",D172*#REF!*(E172*F172+G172), IF(#REF!="Reserva BT 5 - AEO",D172*#REF!*(E172*F172+G172),”Error”))))))))))))))))</f>
        <v>#REF!</v>
      </c>
      <c r="I172" s="6" t="e">
        <f>IF(#REF!="Subterránea",IF(#REF!="XLPE Cu - 15 kV",D172*#REF!*(E172*F172+G172),IF(#REF!="XLPE Cu - 38 kV",D172*#REF!*(E172*F172+G172),IF(#REF!="XLPE Cu - 46 kV",D172*#REF!*(E172*F172+G172),IF(#REF!="XLPE AL - 15 kV",D172*#REF!*(E172*F172+G172), IF(#REF!="XLPE AL - 38 kV",D172*#REF!*(E172*F172+G172), IF(#REF!="XLPE AL - 46 kV",D172*#REF!*(E172*F172+G172), IF(#REF!="Reserva MT 1 - SUB",D172*#REF!*(E172*F172+G172), IF(#REF!="Reserva MT 2 - SUB",D172*#REF!*(E172*F172+G172),IF(#REF!="THW AL 600 V",D172*#REF!*(E172*F172+G172), IF(#REF!="THWN AL 600 V",D172*#REF!*(E172*F172+G172),IF(#REF!="THWN-2 AL 600 V",D172*#REF!*(E172*F172+G172),IF(#REF!="THWN-2 Cu 600 V",D172*#REF!*(E172*F172+G172), IF(#REF!="Reserva BT 2 - SUB",D172*#REF!*(E172*F172+G172), IF(#REF!="Reserva BT 3 - SUB",D172*#REF!*(E172*F172+G172), IF(#REF!="Reserva BT 4 - SUB",D172*#REF!*(E172*F172+G172), IF(#REF!="Reserva BT 5 - SUB",D172*#REF!*(E172*F172+G172),”Error”)))))))))))))))))</f>
        <v>#REF!</v>
      </c>
      <c r="J172" s="25" t="e">
        <f>IF(#REF!="Aérea",'Costos iniciales'!H172,IF(#REF!="Subterránea",'Costos iniciales'!I172,"Error"))</f>
        <v>#REF!</v>
      </c>
    </row>
    <row r="173" spans="2:10" x14ac:dyDescent="0.25">
      <c r="B173" s="2">
        <v>8</v>
      </c>
      <c r="C173" s="20" t="s">
        <v>22</v>
      </c>
      <c r="D173" s="16" t="e">
        <f>IF(B173=1,#REF!,IF(B173=2,#REF!,IF(B173=3,#REF!,IF(B173=4,#REF!,IF(B173=5,#REF!,IF(B173=6,#REF!,IF(B173=7,#REF!,IF(B173=8,#REF!, IF(B173=9,#REF!,IF(B173=10,#REF!,IF(B173=11,#REF!,”Error”)))))))))))</f>
        <v>#REF!</v>
      </c>
      <c r="E173" s="16" t="e">
        <f>IF(#REF!="Trifásico",3,IF(#REF!="Bifásico",2,IF(#REF!="Monofásico",1)))</f>
        <v>#REF!</v>
      </c>
      <c r="F173" s="16" t="e">
        <f>#REF!</f>
        <v>#REF!</v>
      </c>
      <c r="G173" s="16" t="e">
        <f>IF(#REF!="Si",1,IF(#REF!="No",0))</f>
        <v>#REF!</v>
      </c>
      <c r="H173" s="28" t="e">
        <f>IF(#REF!="Aérea",IF(#REF!="ACSR",D173*#REF!*(E173*F173+G173),IF(#REF!="AAAC",D173*#REF!*(E173*F173+G173),IF(#REF!="AAC semiaislado XLPE 15kV",D173*#REF!*(E173*F173+G173),IF(#REF!="ACSR semiaislado XLPE 15kV",D173*#REF!*(E173*F173+G173), IF(#REF!="AAAC semiaislado XLPE 35kV",D173*#REF!*(E173*F173+G173), IF(#REF!="ACSR semiaislado XLPE 35kV",D173*#REF!*(E173*F173+G173), IF(#REF!="AAAC semiaislado XLPE 35kV",D173*#REF!*(E173*F173+G173), IF(#REF!="AAAC semiaislado XLPE 44kV",D173*#REF!*(E173*F173+G173),IF(#REF!="Trenzada AL",D173*#REF!*(E173*F173+G173), IF(#REF!="Trenzada Cu",D173*#REF!*(E173*F173+G173),IF(#REF!="Cable autosoportado neutro AAAC - XLPE",D173*#REF!*(E173*F173+G173), IF(#REF!="Acometida concéntrica XLPE - 600 V",D173*#REF!*(E173*F173+G173), IF(#REF!="Cable autosoportado neutro ACSR - XLPE",D173*#REF!*(E173*F173+G173), IF(#REF!="Reserva BT 4 - AEO",D173*#REF!*(E173*F173+G173), IF(#REF!="Reserva BT 5 - AEO",D173*#REF!*(E173*F173+G173),”Error”))))))))))))))))</f>
        <v>#REF!</v>
      </c>
      <c r="I173" s="6" t="e">
        <f>IF(#REF!="Subterránea",IF(#REF!="XLPE Cu - 15 kV",D173*#REF!*(E173*F173+G173),IF(#REF!="XLPE Cu - 38 kV",D173*#REF!*(E173*F173+G173),IF(#REF!="XLPE Cu - 46 kV",D173*#REF!*(E173*F173+G173),IF(#REF!="XLPE AL - 15 kV",D173*#REF!*(E173*F173+G173), IF(#REF!="XLPE AL - 38 kV",D173*#REF!*(E173*F173+G173), IF(#REF!="XLPE AL - 46 kV",D173*#REF!*(E173*F173+G173), IF(#REF!="Reserva MT 1 - SUB",D173*#REF!*(E173*F173+G173), IF(#REF!="Reserva MT 2 - SUB",D173*#REF!*(E173*F173+G173),IF(#REF!="THW AL 600 V",D173*#REF!*(E173*F173+G173), IF(#REF!="THWN AL 600 V",D173*#REF!*(E173*F173+G173),IF(#REF!="THWN-2 AL 600 V",D173*#REF!*(E173*F173+G173),IF(#REF!="THWN-2 Cu 600 V",D173*#REF!*(E173*F173+G173), IF(#REF!="Reserva BT 2 - SUB",D173*#REF!*(E173*F173+G173), IF(#REF!="Reserva BT 3 - SUB",D173*#REF!*(E173*F173+G173), IF(#REF!="Reserva BT 4 - SUB",D173*#REF!*(E173*F173+G173), IF(#REF!="Reserva BT 5 - SUB",D173*#REF!*(E173*F173+G173),”Error”)))))))))))))))))</f>
        <v>#REF!</v>
      </c>
      <c r="J173" s="25" t="e">
        <f>IF(#REF!="Aérea",'Costos iniciales'!H173,IF(#REF!="Subterránea",'Costos iniciales'!I173,"Error"))</f>
        <v>#REF!</v>
      </c>
    </row>
    <row r="174" spans="2:10" x14ac:dyDescent="0.25">
      <c r="B174" s="2">
        <v>8</v>
      </c>
      <c r="C174" s="20" t="s">
        <v>21</v>
      </c>
      <c r="D174" s="16" t="e">
        <f>IF(B174=1,#REF!,IF(B174=2,#REF!,IF(B174=3,#REF!,IF(B174=4,#REF!,IF(B174=5,#REF!,IF(B174=6,#REF!,IF(B174=7,#REF!,IF(B174=8,#REF!, IF(B174=9,#REF!,IF(B174=10,#REF!,IF(B174=11,#REF!,”Error”)))))))))))</f>
        <v>#REF!</v>
      </c>
      <c r="E174" s="16" t="e">
        <f>IF(#REF!="Trifásico",3,IF(#REF!="Bifásico",2,IF(#REF!="Monofásico",1)))</f>
        <v>#REF!</v>
      </c>
      <c r="F174" s="16" t="e">
        <f>#REF!</f>
        <v>#REF!</v>
      </c>
      <c r="G174" s="16" t="e">
        <f>IF(#REF!="Si",1,IF(#REF!="No",0))</f>
        <v>#REF!</v>
      </c>
      <c r="H174" s="28" t="e">
        <f>IF(#REF!="Aérea",IF(#REF!="ACSR",D174*#REF!*(E174*F174+G174),IF(#REF!="AAAC",D174*#REF!*(E174*F174+G174),IF(#REF!="AAC semiaislado XLPE 15kV",D174*#REF!*(E174*F174+G174),IF(#REF!="ACSR semiaislado XLPE 15kV",D174*#REF!*(E174*F174+G174), IF(#REF!="AAAC semiaislado XLPE 35kV",D174*#REF!*(E174*F174+G174), IF(#REF!="ACSR semiaislado XLPE 35kV",D174*#REF!*(E174*F174+G174), IF(#REF!="AAAC semiaislado XLPE 35kV",D174*#REF!*(E174*F174+G174), IF(#REF!="AAAC semiaislado XLPE 44kV",D174*#REF!*(E174*F174+G174),IF(#REF!="Trenzada AL",D174*#REF!*(E174*F174+G174), IF(#REF!="Trenzada Cu",D174*#REF!*(E174*F174+G174),IF(#REF!="Cable autosoportado neutro AAAC - XLPE",D174*#REF!*(E174*F174+G174), IF(#REF!="Acometida concéntrica XLPE - 600 V",D174*#REF!*(E174*F174+G174), IF(#REF!="Cable autosoportado neutro ACSR - XLPE",D174*#REF!*(E174*F174+G174), IF(#REF!="Reserva BT 4 - AEO",D174*#REF!*(E174*F174+G174), IF(#REF!="Reserva BT 5 - AEO",D174*#REF!*(E174*F174+G174),”Error”))))))))))))))))</f>
        <v>#REF!</v>
      </c>
      <c r="I174" s="6" t="e">
        <f>IF(#REF!="Subterránea",IF(#REF!="XLPE Cu - 15 kV",D174*#REF!*(E174*F174+G174),IF(#REF!="XLPE Cu - 38 kV",D174*#REF!*(E174*F174+G174),IF(#REF!="XLPE Cu - 46 kV",D174*#REF!*(E174*F174+G174),IF(#REF!="XLPE AL - 15 kV",D174*#REF!*(E174*F174+G174), IF(#REF!="XLPE AL - 38 kV",D174*#REF!*(E174*F174+G174), IF(#REF!="XLPE AL - 46 kV",D174*#REF!*(E174*F174+G174), IF(#REF!="Reserva MT 1 - SUB",D174*#REF!*(E174*F174+G174), IF(#REF!="Reserva MT 2 - SUB",D174*#REF!*(E174*F174+G174),IF(#REF!="THW AL 600 V",D174*#REF!*(E174*F174+G174), IF(#REF!="THWN AL 600 V",D174*#REF!*(E174*F174+G174),IF(#REF!="THWN-2 AL 600 V",D174*#REF!*(E174*F174+G174),IF(#REF!="THWN-2 Cu 600 V",D174*#REF!*(E174*F174+G174), IF(#REF!="Reserva BT 2 - SUB",D174*#REF!*(E174*F174+G174), IF(#REF!="Reserva BT 3 - SUB",D174*#REF!*(E174*F174+G174), IF(#REF!="Reserva BT 4 - SUB",D174*#REF!*(E174*F174+G174), IF(#REF!="Reserva BT 5 - SUB",D174*#REF!*(E174*F174+G174),”Error”)))))))))))))))))</f>
        <v>#REF!</v>
      </c>
      <c r="J174" s="25" t="e">
        <f>IF(#REF!="Aérea",'Costos iniciales'!H174,IF(#REF!="Subterránea",'Costos iniciales'!I174,"Error"))</f>
        <v>#REF!</v>
      </c>
    </row>
    <row r="175" spans="2:10" x14ac:dyDescent="0.25">
      <c r="B175" s="2">
        <v>8</v>
      </c>
      <c r="C175" s="20" t="s">
        <v>20</v>
      </c>
      <c r="D175" s="16" t="e">
        <f>IF(B175=1,#REF!,IF(B175=2,#REF!,IF(B175=3,#REF!,IF(B175=4,#REF!,IF(B175=5,#REF!,IF(B175=6,#REF!,IF(B175=7,#REF!,IF(B175=8,#REF!, IF(B175=9,#REF!,IF(B175=10,#REF!,IF(B175=11,#REF!,”Error”)))))))))))</f>
        <v>#REF!</v>
      </c>
      <c r="E175" s="16" t="e">
        <f>IF(#REF!="Trifásico",3,IF(#REF!="Bifásico",2,IF(#REF!="Monofásico",1)))</f>
        <v>#REF!</v>
      </c>
      <c r="F175" s="16" t="e">
        <f>#REF!</f>
        <v>#REF!</v>
      </c>
      <c r="G175" s="16" t="e">
        <f>IF(#REF!="Si",1,IF(#REF!="No",0))</f>
        <v>#REF!</v>
      </c>
      <c r="H175" s="28" t="e">
        <f>IF(#REF!="Aérea",IF(#REF!="ACSR",D175*#REF!*(E175*F175+G175),IF(#REF!="AAAC",D175*#REF!*(E175*F175+G175),IF(#REF!="AAC semiaislado XLPE 15kV",D175*#REF!*(E175*F175+G175),IF(#REF!="ACSR semiaislado XLPE 15kV",D175*#REF!*(E175*F175+G175), IF(#REF!="AAAC semiaislado XLPE 35kV",D175*#REF!*(E175*F175+G175), IF(#REF!="ACSR semiaislado XLPE 35kV",D175*#REF!*(E175*F175+G175), IF(#REF!="AAAC semiaislado XLPE 35kV",D175*#REF!*(E175*F175+G175), IF(#REF!="AAAC semiaislado XLPE 44kV",D175*#REF!*(E175*F175+G175),IF(#REF!="Trenzada AL",D175*#REF!*(E175*F175+G175), IF(#REF!="Trenzada Cu",D175*#REF!*(E175*F175+G175),IF(#REF!="Cable autosoportado neutro AAAC - XLPE",D175*#REF!*(E175*F175+G175), IF(#REF!="Acometida concéntrica XLPE - 600 V",D175*#REF!*(E175*F175+G175), IF(#REF!="Cable autosoportado neutro ACSR - XLPE",D175*#REF!*(E175*F175+G175), IF(#REF!="Reserva BT 4 - AEO",D175*#REF!*(E175*F175+G175), IF(#REF!="Reserva BT 5 - AEO",D175*#REF!*(E175*F175+G175),”Error”))))))))))))))))</f>
        <v>#REF!</v>
      </c>
      <c r="I175" s="6" t="e">
        <f>IF(#REF!="Subterránea",IF(#REF!="XLPE Cu - 15 kV",D175*#REF!*(E175*F175+G175),IF(#REF!="XLPE Cu - 38 kV",D175*#REF!*(E175*F175+G175),IF(#REF!="XLPE Cu - 46 kV",D175*#REF!*(E175*F175+G175),IF(#REF!="XLPE AL - 15 kV",D175*#REF!*(E175*F175+G175), IF(#REF!="XLPE AL - 38 kV",D175*#REF!*(E175*F175+G175), IF(#REF!="XLPE AL - 46 kV",D175*#REF!*(E175*F175+G175), IF(#REF!="Reserva MT 1 - SUB",D175*#REF!*(E175*F175+G175), IF(#REF!="Reserva MT 2 - SUB",D175*#REF!*(E175*F175+G175),IF(#REF!="THW AL 600 V",D175*#REF!*(E175*F175+G175), IF(#REF!="THWN AL 600 V",D175*#REF!*(E175*F175+G175),IF(#REF!="THWN-2 AL 600 V",D175*#REF!*(E175*F175+G175),IF(#REF!="THWN-2 Cu 600 V",D175*#REF!*(E175*F175+G175), IF(#REF!="Reserva BT 2 - SUB",D175*#REF!*(E175*F175+G175), IF(#REF!="Reserva BT 3 - SUB",D175*#REF!*(E175*F175+G175), IF(#REF!="Reserva BT 4 - SUB",D175*#REF!*(E175*F175+G175), IF(#REF!="Reserva BT 5 - SUB",D175*#REF!*(E175*F175+G175),”Error”)))))))))))))))))</f>
        <v>#REF!</v>
      </c>
      <c r="J175" s="25" t="e">
        <f>IF(#REF!="Aérea",'Costos iniciales'!H175,IF(#REF!="Subterránea",'Costos iniciales'!I175,"Error"))</f>
        <v>#REF!</v>
      </c>
    </row>
    <row r="176" spans="2:10" x14ac:dyDescent="0.25">
      <c r="B176" s="2">
        <v>8</v>
      </c>
      <c r="C176" s="20">
        <v>1</v>
      </c>
      <c r="D176" s="16" t="e">
        <f>IF(B176=1,#REF!,IF(B176=2,#REF!,IF(B176=3,#REF!,IF(B176=4,#REF!,IF(B176=5,#REF!,IF(B176=6,#REF!,IF(B176=7,#REF!,IF(B176=8,#REF!, IF(B176=9,#REF!,IF(B176=10,#REF!,IF(B176=11,#REF!,”Error”)))))))))))</f>
        <v>#REF!</v>
      </c>
      <c r="E176" s="16" t="e">
        <f>IF(#REF!="Trifásico",3,IF(#REF!="Bifásico",2,IF(#REF!="Monofásico",1)))</f>
        <v>#REF!</v>
      </c>
      <c r="F176" s="16" t="e">
        <f>#REF!</f>
        <v>#REF!</v>
      </c>
      <c r="G176" s="16" t="e">
        <f>IF(#REF!="Si",1,IF(#REF!="No",0))</f>
        <v>#REF!</v>
      </c>
      <c r="H176" s="28" t="e">
        <f>IF(#REF!="Aérea",IF(#REF!="ACSR",D176*#REF!*(E176*F176+G176),IF(#REF!="AAAC",D176*#REF!*(E176*F176+G176),IF(#REF!="AAC semiaislado XLPE 15kV",D176*#REF!*(E176*F176+G176),IF(#REF!="ACSR semiaislado XLPE 15kV",D176*#REF!*(E176*F176+G176), IF(#REF!="AAAC semiaislado XLPE 35kV",D176*#REF!*(E176*F176+G176), IF(#REF!="ACSR semiaislado XLPE 35kV",D176*#REF!*(E176*F176+G176), IF(#REF!="AAAC semiaislado XLPE 35kV",D176*#REF!*(E176*F176+G176), IF(#REF!="AAAC semiaislado XLPE 44kV",D176*#REF!*(E176*F176+G176),IF(#REF!="Trenzada AL",D176*#REF!*(E176*F176+G176), IF(#REF!="Trenzada Cu",D176*#REF!*(E176*F176+G176),IF(#REF!="Cable autosoportado neutro AAAC - XLPE",D176*#REF!*(E176*F176+G176), IF(#REF!="Acometida concéntrica XLPE - 600 V",D176*#REF!*(E176*F176+G176), IF(#REF!="Cable autosoportado neutro ACSR - XLPE",D176*#REF!*(E176*F176+G176), IF(#REF!="Reserva BT 4 - AEO",D176*#REF!*(E176*F176+G176), IF(#REF!="Reserva BT 5 - AEO",D176*#REF!*(E176*F176+G176),”Error”))))))))))))))))</f>
        <v>#REF!</v>
      </c>
      <c r="I176" s="6" t="e">
        <f>IF(#REF!="Subterránea",IF(#REF!="XLPE Cu - 15 kV",D176*#REF!*(E176*F176+G176),IF(#REF!="XLPE Cu - 38 kV",D176*#REF!*(E176*F176+G176),IF(#REF!="XLPE Cu - 46 kV",D176*#REF!*(E176*F176+G176),IF(#REF!="XLPE AL - 15 kV",D176*#REF!*(E176*F176+G176), IF(#REF!="XLPE AL - 38 kV",D176*#REF!*(E176*F176+G176), IF(#REF!="XLPE AL - 46 kV",D176*#REF!*(E176*F176+G176), IF(#REF!="Reserva MT 1 - SUB",D176*#REF!*(E176*F176+G176), IF(#REF!="Reserva MT 2 - SUB",D176*#REF!*(E176*F176+G176),IF(#REF!="THW AL 600 V",D176*#REF!*(E176*F176+G176), IF(#REF!="THWN AL 600 V",D176*#REF!*(E176*F176+G176),IF(#REF!="THWN-2 AL 600 V",D176*#REF!*(E176*F176+G176),IF(#REF!="THWN-2 Cu 600 V",D176*#REF!*(E176*F176+G176), IF(#REF!="Reserva BT 2 - SUB",D176*#REF!*(E176*F176+G176), IF(#REF!="Reserva BT 3 - SUB",D176*#REF!*(E176*F176+G176), IF(#REF!="Reserva BT 4 - SUB",D176*#REF!*(E176*F176+G176), IF(#REF!="Reserva BT 5 - SUB",D176*#REF!*(E176*F176+G176),”Error”)))))))))))))))))</f>
        <v>#REF!</v>
      </c>
      <c r="J176" s="25" t="e">
        <f>IF(#REF!="Aérea",'Costos iniciales'!H176,IF(#REF!="Subterránea",'Costos iniciales'!I176,"Error"))</f>
        <v>#REF!</v>
      </c>
    </row>
    <row r="177" spans="2:10" x14ac:dyDescent="0.25">
      <c r="B177" s="2">
        <v>8</v>
      </c>
      <c r="C177" s="20">
        <v>2</v>
      </c>
      <c r="D177" s="16" t="e">
        <f>IF(B177=1,#REF!,IF(B177=2,#REF!,IF(B177=3,#REF!,IF(B177=4,#REF!,IF(B177=5,#REF!,IF(B177=6,#REF!,IF(B177=7,#REF!,IF(B177=8,#REF!, IF(B177=9,#REF!,IF(B177=10,#REF!,IF(B177=11,#REF!,”Error”)))))))))))</f>
        <v>#REF!</v>
      </c>
      <c r="E177" s="16" t="e">
        <f>IF(#REF!="Trifásico",3,IF(#REF!="Bifásico",2,IF(#REF!="Monofásico",1)))</f>
        <v>#REF!</v>
      </c>
      <c r="F177" s="16" t="e">
        <f>#REF!</f>
        <v>#REF!</v>
      </c>
      <c r="G177" s="16" t="e">
        <f>IF(#REF!="Si",1,IF(#REF!="No",0))</f>
        <v>#REF!</v>
      </c>
      <c r="H177" s="28" t="e">
        <f>IF(#REF!="Aérea",IF(#REF!="ACSR",D177*#REF!*(E177*F177+G177),IF(#REF!="AAAC",D177*#REF!*(E177*F177+G177),IF(#REF!="AAC semiaislado XLPE 15kV",D177*#REF!*(E177*F177+G177),IF(#REF!="ACSR semiaislado XLPE 15kV",D177*#REF!*(E177*F177+G177), IF(#REF!="AAAC semiaislado XLPE 35kV",D177*#REF!*(E177*F177+G177), IF(#REF!="ACSR semiaislado XLPE 35kV",D177*#REF!*(E177*F177+G177), IF(#REF!="AAAC semiaislado XLPE 35kV",D177*#REF!*(E177*F177+G177), IF(#REF!="AAAC semiaislado XLPE 44kV",D177*#REF!*(E177*F177+G177),IF(#REF!="Trenzada AL",D177*#REF!*(E177*F177+G177), IF(#REF!="Trenzada Cu",D177*#REF!*(E177*F177+G177),IF(#REF!="Cable autosoportado neutro AAAC - XLPE",D177*#REF!*(E177*F177+G177), IF(#REF!="Acometida concéntrica XLPE - 600 V",D177*#REF!*(E177*F177+G177), IF(#REF!="Cable autosoportado neutro ACSR - XLPE",D177*#REF!*(E177*F177+G177), IF(#REF!="Reserva BT 4 - AEO",D177*#REF!*(E177*F177+G177), IF(#REF!="Reserva BT 5 - AEO",D177*#REF!*(E177*F177+G177),”Error”))))))))))))))))</f>
        <v>#REF!</v>
      </c>
      <c r="I177" s="6" t="e">
        <f>IF(#REF!="Subterránea",IF(#REF!="XLPE Cu - 15 kV",D177*#REF!*(E177*F177+G177),IF(#REF!="XLPE Cu - 38 kV",D177*#REF!*(E177*F177+G177),IF(#REF!="XLPE Cu - 46 kV",D177*#REF!*(E177*F177+G177),IF(#REF!="XLPE AL - 15 kV",D177*#REF!*(E177*F177+G177), IF(#REF!="XLPE AL - 38 kV",D177*#REF!*(E177*F177+G177), IF(#REF!="XLPE AL - 46 kV",D177*#REF!*(E177*F177+G177), IF(#REF!="Reserva MT 1 - SUB",D177*#REF!*(E177*F177+G177), IF(#REF!="Reserva MT 2 - SUB",D177*#REF!*(E177*F177+G177),IF(#REF!="THW AL 600 V",D177*#REF!*(E177*F177+G177), IF(#REF!="THWN AL 600 V",D177*#REF!*(E177*F177+G177),IF(#REF!="THWN-2 AL 600 V",D177*#REF!*(E177*F177+G177),IF(#REF!="THWN-2 Cu 600 V",D177*#REF!*(E177*F177+G177), IF(#REF!="Reserva BT 2 - SUB",D177*#REF!*(E177*F177+G177), IF(#REF!="Reserva BT 3 - SUB",D177*#REF!*(E177*F177+G177), IF(#REF!="Reserva BT 4 - SUB",D177*#REF!*(E177*F177+G177), IF(#REF!="Reserva BT 5 - SUB",D177*#REF!*(E177*F177+G177),”Error”)))))))))))))))))</f>
        <v>#REF!</v>
      </c>
      <c r="J177" s="25" t="e">
        <f>IF(#REF!="Aérea",'Costos iniciales'!H177,IF(#REF!="Subterránea",'Costos iniciales'!I177,"Error"))</f>
        <v>#REF!</v>
      </c>
    </row>
    <row r="178" spans="2:10" x14ac:dyDescent="0.25">
      <c r="B178" s="2">
        <v>8</v>
      </c>
      <c r="C178" s="20">
        <v>4</v>
      </c>
      <c r="D178" s="16" t="e">
        <f>IF(B178=1,#REF!,IF(B178=2,#REF!,IF(B178=3,#REF!,IF(B178=4,#REF!,IF(B178=5,#REF!,IF(B178=6,#REF!,IF(B178=7,#REF!,IF(B178=8,#REF!, IF(B178=9,#REF!,IF(B178=10,#REF!,IF(B178=11,#REF!,”Error”)))))))))))</f>
        <v>#REF!</v>
      </c>
      <c r="E178" s="16" t="e">
        <f>IF(#REF!="Trifásico",3,IF(#REF!="Bifásico",2,IF(#REF!="Monofásico",1)))</f>
        <v>#REF!</v>
      </c>
      <c r="F178" s="16" t="e">
        <f>#REF!</f>
        <v>#REF!</v>
      </c>
      <c r="G178" s="16" t="e">
        <f>IF(#REF!="Si",1,IF(#REF!="No",0))</f>
        <v>#REF!</v>
      </c>
      <c r="H178" s="28" t="e">
        <f>IF(#REF!="Aérea",IF(#REF!="ACSR",D178*#REF!*(E178*F178+G178),IF(#REF!="AAAC",D178*#REF!*(E178*F178+G178),IF(#REF!="AAC semiaislado XLPE 15kV",D178*#REF!*(E178*F178+G178),IF(#REF!="ACSR semiaislado XLPE 15kV",D178*#REF!*(E178*F178+G178), IF(#REF!="AAAC semiaislado XLPE 35kV",D178*#REF!*(E178*F178+G178), IF(#REF!="ACSR semiaislado XLPE 35kV",D178*#REF!*(E178*F178+G178), IF(#REF!="AAAC semiaislado XLPE 35kV",D178*#REF!*(E178*F178+G178), IF(#REF!="AAAC semiaislado XLPE 44kV",D178*#REF!*(E178*F178+G178),IF(#REF!="Trenzada AL",D178*#REF!*(E178*F178+G178), IF(#REF!="Trenzada Cu",D178*#REF!*(E178*F178+G178),IF(#REF!="Cable autosoportado neutro AAAC - XLPE",D178*#REF!*(E178*F178+G178), IF(#REF!="Acometida concéntrica XLPE - 600 V",D178*#REF!*(E178*F178+G178), IF(#REF!="Cable autosoportado neutro ACSR - XLPE",D178*#REF!*(E178*F178+G178), IF(#REF!="Reserva BT 4 - AEO",D178*#REF!*(E178*F178+G178), IF(#REF!="Reserva BT 5 - AEO",D178*#REF!*(E178*F178+G178),”Error”))))))))))))))))</f>
        <v>#REF!</v>
      </c>
      <c r="I178" s="6" t="e">
        <f>IF(#REF!="Subterránea",IF(#REF!="XLPE Cu - 15 kV",D178*#REF!*(E178*F178+G178),IF(#REF!="XLPE Cu - 38 kV",D178*#REF!*(E178*F178+G178),IF(#REF!="XLPE Cu - 46 kV",D178*#REF!*(E178*F178+G178),IF(#REF!="XLPE AL - 15 kV",D178*#REF!*(E178*F178+G178), IF(#REF!="XLPE AL - 38 kV",D178*#REF!*(E178*F178+G178), IF(#REF!="XLPE AL - 46 kV",D178*#REF!*(E178*F178+G178), IF(#REF!="Reserva MT 1 - SUB",D178*#REF!*(E178*F178+G178), IF(#REF!="Reserva MT 2 - SUB",D178*#REF!*(E178*F178+G178),IF(#REF!="THW AL 600 V",D178*#REF!*(E178*F178+G178), IF(#REF!="THWN AL 600 V",D178*#REF!*(E178*F178+G178),IF(#REF!="THWN-2 AL 600 V",D178*#REF!*(E178*F178+G178),IF(#REF!="THWN-2 Cu 600 V",D178*#REF!*(E178*F178+G178), IF(#REF!="Reserva BT 2 - SUB",D178*#REF!*(E178*F178+G178), IF(#REF!="Reserva BT 3 - SUB",D178*#REF!*(E178*F178+G178), IF(#REF!="Reserva BT 4 - SUB",D178*#REF!*(E178*F178+G178), IF(#REF!="Reserva BT 5 - SUB",D178*#REF!*(E178*F178+G178),”Error”)))))))))))))))))</f>
        <v>#REF!</v>
      </c>
      <c r="J178" s="25" t="e">
        <f>IF(#REF!="Aérea",'Costos iniciales'!H178,IF(#REF!="Subterránea",'Costos iniciales'!I178,"Error"))</f>
        <v>#REF!</v>
      </c>
    </row>
    <row r="179" spans="2:10" x14ac:dyDescent="0.25">
      <c r="B179" s="2">
        <v>8</v>
      </c>
      <c r="C179" s="20">
        <v>6</v>
      </c>
      <c r="D179" s="16" t="e">
        <f>IF(B179=1,#REF!,IF(B179=2,#REF!,IF(B179=3,#REF!,IF(B179=4,#REF!,IF(B179=5,#REF!,IF(B179=6,#REF!,IF(B179=7,#REF!,IF(B179=8,#REF!, IF(B179=9,#REF!,IF(B179=10,#REF!,IF(B179=11,#REF!,”Error”)))))))))))</f>
        <v>#REF!</v>
      </c>
      <c r="E179" s="16" t="e">
        <f>IF(#REF!="Trifásico",3,IF(#REF!="Bifásico",2,IF(#REF!="Monofásico",1)))</f>
        <v>#REF!</v>
      </c>
      <c r="F179" s="16" t="e">
        <f>#REF!</f>
        <v>#REF!</v>
      </c>
      <c r="G179" s="16" t="e">
        <f>IF(#REF!="Si",1,IF(#REF!="No",0))</f>
        <v>#REF!</v>
      </c>
      <c r="H179" s="28" t="e">
        <f>IF(#REF!="Aérea",IF(#REF!="ACSR",D179*#REF!*(E179*F179+G179),IF(#REF!="AAAC",D179*#REF!*(E179*F179+G179),IF(#REF!="AAC semiaislado XLPE 15kV",D179*#REF!*(E179*F179+G179),IF(#REF!="ACSR semiaislado XLPE 15kV",D179*#REF!*(E179*F179+G179), IF(#REF!="AAAC semiaislado XLPE 35kV",D179*#REF!*(E179*F179+G179), IF(#REF!="ACSR semiaislado XLPE 35kV",D179*#REF!*(E179*F179+G179), IF(#REF!="AAAC semiaislado XLPE 35kV",D179*#REF!*(E179*F179+G179), IF(#REF!="AAAC semiaislado XLPE 44kV",D179*#REF!*(E179*F179+G179),IF(#REF!="Trenzada AL",D179*#REF!*(E179*F179+G179), IF(#REF!="Trenzada Cu",D179*#REF!*(E179*F179+G179),IF(#REF!="Cable autosoportado neutro AAAC - XLPE",D179*#REF!*(E179*F179+G179), IF(#REF!="Acometida concéntrica XLPE - 600 V",D179*#REF!*(E179*F179+G179), IF(#REF!="Cable autosoportado neutro ACSR - XLPE",D179*#REF!*(E179*F179+G179), IF(#REF!="Reserva BT 4 - AEO",D179*#REF!*(E179*F179+G179), IF(#REF!="Reserva BT 5 - AEO",D179*#REF!*(E179*F179+G179),”Error”))))))))))))))))</f>
        <v>#REF!</v>
      </c>
      <c r="I179" s="6" t="e">
        <f>IF(#REF!="Subterránea",IF(#REF!="XLPE Cu - 15 kV",D179*#REF!*(E179*F179+G179),IF(#REF!="XLPE Cu - 38 kV",D179*#REF!*(E179*F179+G179),IF(#REF!="XLPE Cu - 46 kV",D179*#REF!*(E179*F179+G179),IF(#REF!="XLPE AL - 15 kV",D179*#REF!*(E179*F179+G179), IF(#REF!="XLPE AL - 38 kV",D179*#REF!*(E179*F179+G179), IF(#REF!="XLPE AL - 46 kV",D179*#REF!*(E179*F179+G179), IF(#REF!="Reserva MT 1 - SUB",D179*#REF!*(E179*F179+G179), IF(#REF!="Reserva MT 2 - SUB",D179*#REF!*(E179*F179+G179),IF(#REF!="THW AL 600 V",D179*#REF!*(E179*F179+G179), IF(#REF!="THWN AL 600 V",D179*#REF!*(E179*F179+G179),IF(#REF!="THWN-2 AL 600 V",D179*#REF!*(E179*F179+G179),IF(#REF!="THWN-2 Cu 600 V",D179*#REF!*(E179*F179+G179), IF(#REF!="Reserva BT 2 - SUB",D179*#REF!*(E179*F179+G179), IF(#REF!="Reserva BT 3 - SUB",D179*#REF!*(E179*F179+G179), IF(#REF!="Reserva BT 4 - SUB",D179*#REF!*(E179*F179+G179), IF(#REF!="Reserva BT 5 - SUB",D179*#REF!*(E179*F179+G179),”Error”)))))))))))))))))</f>
        <v>#REF!</v>
      </c>
      <c r="J179" s="25" t="e">
        <f>IF(#REF!="Aérea",'Costos iniciales'!H179,IF(#REF!="Subterránea",'Costos iniciales'!I179,"Error"))</f>
        <v>#REF!</v>
      </c>
    </row>
    <row r="180" spans="2:10" x14ac:dyDescent="0.25">
      <c r="B180" s="2">
        <v>8</v>
      </c>
      <c r="C180" s="7">
        <v>8</v>
      </c>
      <c r="D180" s="16" t="e">
        <f>IF(B180=1,#REF!,IF(B180=2,#REF!,IF(B180=3,#REF!,IF(B180=4,#REF!,IF(B180=5,#REF!,IF(B180=6,#REF!,IF(B180=7,#REF!,IF(B180=8,#REF!, IF(B180=9,#REF!,IF(B180=10,#REF!,IF(B180=11,#REF!,”Error”)))))))))))</f>
        <v>#REF!</v>
      </c>
      <c r="E180" s="16" t="e">
        <f>IF(#REF!="Trifásico",3,IF(#REF!="Bifásico",2,IF(#REF!="Monofásico",1)))</f>
        <v>#REF!</v>
      </c>
      <c r="F180" s="16" t="e">
        <f>#REF!</f>
        <v>#REF!</v>
      </c>
      <c r="G180" s="16" t="e">
        <f>IF(#REF!="Si",1,IF(#REF!="No",0))</f>
        <v>#REF!</v>
      </c>
      <c r="H180" s="28" t="e">
        <f>IF(#REF!="Aérea",IF(#REF!="ACSR",D180*#REF!*(E180*F180+G180),IF(#REF!="AAAC",D180*#REF!*(E180*F180+G180),IF(#REF!="AAC semiaislado XLPE 15kV",D180*#REF!*(E180*F180+G180),IF(#REF!="ACSR semiaislado XLPE 15kV",D180*#REF!*(E180*F180+G180), IF(#REF!="AAAC semiaislado XLPE 35kV",D180*#REF!*(E180*F180+G180), IF(#REF!="ACSR semiaislado XLPE 35kV",D180*#REF!*(E180*F180+G180), IF(#REF!="AAAC semiaislado XLPE 35kV",D180*#REF!*(E180*F180+G180), IF(#REF!="AAAC semiaislado XLPE 44kV",D180*#REF!*(E180*F180+G180),IF(#REF!="Trenzada AL",D180*#REF!*(E180*F180+G180), IF(#REF!="Trenzada Cu",D180*#REF!*(E180*F180+G180),IF(#REF!="Cable autosoportado neutro AAAC - XLPE",D180*#REF!*(E180*F180+G180), IF(#REF!="Acometida concéntrica XLPE - 600 V",D180*#REF!*(E180*F180+G180), IF(#REF!="Cable autosoportado neutro ACSR - XLPE",D180*#REF!*(E180*F180+G180), IF(#REF!="Reserva BT 4 - AEO",D180*#REF!*(E180*F180+G180), IF(#REF!="Reserva BT 5 - AEO",D180*#REF!*(E180*F180+G180),”Error”))))))))))))))))</f>
        <v>#REF!</v>
      </c>
      <c r="I180" s="6" t="e">
        <f>IF(#REF!="Subterránea",IF(#REF!="XLPE Cu - 15 kV",D180*#REF!*(E180*F180+G180),IF(#REF!="XLPE Cu - 38 kV",D180*#REF!*(E180*F180+G180),IF(#REF!="XLPE Cu - 46 kV",D180*#REF!*(E180*F180+G180),IF(#REF!="XLPE AL - 15 kV",D180*#REF!*(E180*F180+G180), IF(#REF!="XLPE AL - 38 kV",D180*#REF!*(E180*F180+G180), IF(#REF!="XLPE AL - 46 kV",D180*#REF!*(E180*F180+G180), IF(#REF!="Reserva MT 1 - SUB",D180*#REF!*(E180*F180+G180), IF(#REF!="Reserva MT 2 - SUB",D180*#REF!*(E180*F180+G180),IF(#REF!="THW AL 600 V",D180*#REF!*(E180*F180+G180), IF(#REF!="THWN AL 600 V",D180*#REF!*(E180*F180+G180),IF(#REF!="THWN-2 AL 600 V",D180*#REF!*(E180*F180+G180),IF(#REF!="THWN-2 Cu 600 V",D180*#REF!*(E180*F180+G180), IF(#REF!="Reserva BT 2 - SUB",D180*#REF!*(E180*F180+G180), IF(#REF!="Reserva BT 3 - SUB",D180*#REF!*(E180*F180+G180), IF(#REF!="Reserva BT 4 - SUB",D180*#REF!*(E180*F180+G180), IF(#REF!="Reserva BT 5 - SUB",D180*#REF!*(E180*F180+G180),”Error”)))))))))))))))))</f>
        <v>#REF!</v>
      </c>
      <c r="J180" s="25" t="e">
        <f>IF(#REF!="Aérea",'Costos iniciales'!H180,IF(#REF!="Subterránea",'Costos iniciales'!I180,"Error"))</f>
        <v>#REF!</v>
      </c>
    </row>
    <row r="181" spans="2:10" x14ac:dyDescent="0.25">
      <c r="B181" s="2">
        <v>8</v>
      </c>
      <c r="C181" s="7"/>
      <c r="D181" s="16" t="e">
        <f>IF(B181=1,#REF!,IF(B181=2,#REF!,IF(B181=3,#REF!,IF(B181=4,#REF!,IF(B181=5,#REF!,IF(B181=6,#REF!,IF(B181=7,#REF!,IF(B181=8,#REF!, IF(B181=9,#REF!,IF(B181=10,#REF!,IF(B181=11,#REF!,”Error”)))))))))))</f>
        <v>#REF!</v>
      </c>
      <c r="E181" s="16" t="e">
        <f>IF(#REF!="Trifásico",3,IF(#REF!="Bifásico",2,IF(#REF!="Monofásico",1)))</f>
        <v>#REF!</v>
      </c>
      <c r="F181" s="16" t="e">
        <f>#REF!</f>
        <v>#REF!</v>
      </c>
      <c r="G181" s="16" t="e">
        <f>IF(#REF!="Si",1,IF(#REF!="No",0))</f>
        <v>#REF!</v>
      </c>
      <c r="H181" s="28" t="e">
        <f>IF(#REF!="Aérea",IF(#REF!="ACSR",D181*#REF!*(E181*F181+G181),IF(#REF!="AAAC",D181*#REF!*(E181*F181+G181),IF(#REF!="AAC semiaislado XLPE 15kV",D181*#REF!*(E181*F181+G181),IF(#REF!="ACSR semiaislado XLPE 15kV",D181*#REF!*(E181*F181+G181), IF(#REF!="AAAC semiaislado XLPE 35kV",D181*#REF!*(E181*F181+G181), IF(#REF!="ACSR semiaislado XLPE 35kV",D181*#REF!*(E181*F181+G181), IF(#REF!="AAAC semiaislado XLPE 35kV",D181*#REF!*(E181*F181+G181), IF(#REF!="AAAC semiaislado XLPE 44kV",D181*#REF!*(E181*F181+G181),IF(#REF!="Trenzada AL",D181*#REF!*(E181*F181+G181), IF(#REF!="Trenzada Cu",D181*#REF!*(E181*F181+G181),IF(#REF!="Cable autosoportado neutro AAAC - XLPE",D181*#REF!*(E181*F181+G181), IF(#REF!="Acometida concéntrica XLPE - 600 V",D181*#REF!*(E181*F181+G181), IF(#REF!="Cable autosoportado neutro ACSR - XLPE",D181*#REF!*(E181*F181+G181), IF(#REF!="Reserva BT 4 - AEO",D181*#REF!*(E181*F181+G181), IF(#REF!="Reserva BT 5 - AEO",D181*#REF!*(E181*F181+G181),”Error”))))))))))))))))</f>
        <v>#REF!</v>
      </c>
      <c r="I181" s="6" t="e">
        <f>IF(#REF!="Subterránea",IF(#REF!="XLPE Cu - 15 kV",D181*#REF!*(E181*F181+G181),IF(#REF!="XLPE Cu - 38 kV",D181*#REF!*(E181*F181+G181),IF(#REF!="XLPE Cu - 46 kV",D181*#REF!*(E181*F181+G181),IF(#REF!="XLPE AL - 15 kV",D181*#REF!*(E181*F181+G181), IF(#REF!="XLPE AL - 38 kV",D181*#REF!*(E181*F181+G181), IF(#REF!="XLPE AL - 46 kV",D181*#REF!*(E181*F181+G181), IF(#REF!="Reserva MT 1 - SUB",D181*#REF!*(E181*F181+G181), IF(#REF!="Reserva MT 2 - SUB",D181*#REF!*(E181*F181+G181),IF(#REF!="THW AL 600 V",D181*#REF!*(E181*F181+G181), IF(#REF!="THWN AL 600 V",D181*#REF!*(E181*F181+G181),IF(#REF!="THWN-2 AL 600 V",D181*#REF!*(E181*F181+G181),IF(#REF!="THWN-2 Cu 600 V",D181*#REF!*(E181*F181+G181), IF(#REF!="Reserva BT 2 - SUB",D181*#REF!*(E181*F181+G181), IF(#REF!="Reserva BT 3 - SUB",D181*#REF!*(E181*F181+G181), IF(#REF!="Reserva BT 4 - SUB",D181*#REF!*(E181*F181+G181), IF(#REF!="Reserva BT 5 - SUB",D181*#REF!*(E181*F181+G181),”Error”)))))))))))))))))</f>
        <v>#REF!</v>
      </c>
      <c r="J181" s="25" t="e">
        <f>IF(#REF!="Aérea",'Costos iniciales'!H181,IF(#REF!="Subterránea",'Costos iniciales'!I181,"Error"))</f>
        <v>#REF!</v>
      </c>
    </row>
    <row r="182" spans="2:10" x14ac:dyDescent="0.25">
      <c r="B182" s="2">
        <v>8</v>
      </c>
      <c r="C182" s="7"/>
      <c r="D182" s="16" t="e">
        <f>IF(B182=1,#REF!,IF(B182=2,#REF!,IF(B182=3,#REF!,IF(B182=4,#REF!,IF(B182=5,#REF!,IF(B182=6,#REF!,IF(B182=7,#REF!,IF(B182=8,#REF!, IF(B182=9,#REF!,IF(B182=10,#REF!,IF(B182=11,#REF!,”Error”)))))))))))</f>
        <v>#REF!</v>
      </c>
      <c r="E182" s="16" t="e">
        <f>IF(#REF!="Trifásico",3,IF(#REF!="Bifásico",2,IF(#REF!="Monofásico",1)))</f>
        <v>#REF!</v>
      </c>
      <c r="F182" s="16" t="e">
        <f>#REF!</f>
        <v>#REF!</v>
      </c>
      <c r="G182" s="16" t="e">
        <f>IF(#REF!="Si",1,IF(#REF!="No",0))</f>
        <v>#REF!</v>
      </c>
      <c r="H182" s="28" t="e">
        <f>IF(#REF!="Aérea",IF(#REF!="ACSR",D182*#REF!*(E182*F182+G182),IF(#REF!="AAAC",D182*#REF!*(E182*F182+G182),IF(#REF!="AAC semiaislado XLPE 15kV",D182*#REF!*(E182*F182+G182),IF(#REF!="ACSR semiaislado XLPE 15kV",D182*#REF!*(E182*F182+G182), IF(#REF!="AAAC semiaislado XLPE 35kV",D182*#REF!*(E182*F182+G182), IF(#REF!="ACSR semiaislado XLPE 35kV",D182*#REF!*(E182*F182+G182), IF(#REF!="AAAC semiaislado XLPE 35kV",D182*#REF!*(E182*F182+G182), IF(#REF!="AAAC semiaislado XLPE 44kV",D182*#REF!*(E182*F182+G182),IF(#REF!="Trenzada AL",D182*#REF!*(E182*F182+G182), IF(#REF!="Trenzada Cu",D182*#REF!*(E182*F182+G182),IF(#REF!="Cable autosoportado neutro AAAC - XLPE",D182*#REF!*(E182*F182+G182), IF(#REF!="Acometida concéntrica XLPE - 600 V",D182*#REF!*(E182*F182+G182), IF(#REF!="Cable autosoportado neutro ACSR - XLPE",D182*#REF!*(E182*F182+G182), IF(#REF!="Reserva BT 4 - AEO",D182*#REF!*(E182*F182+G182), IF(#REF!="Reserva BT 5 - AEO",D182*#REF!*(E182*F182+G182),”Error”))))))))))))))))</f>
        <v>#REF!</v>
      </c>
      <c r="I182" s="6" t="e">
        <f>IF(#REF!="Subterránea",IF(#REF!="XLPE Cu - 15 kV",D182*#REF!*(E182*F182+G182),IF(#REF!="XLPE Cu - 38 kV",D182*#REF!*(E182*F182+G182),IF(#REF!="XLPE Cu - 46 kV",D182*#REF!*(E182*F182+G182),IF(#REF!="XLPE AL - 15 kV",D182*#REF!*(E182*F182+G182), IF(#REF!="XLPE AL - 38 kV",D182*#REF!*(E182*F182+G182), IF(#REF!="XLPE AL - 46 kV",D182*#REF!*(E182*F182+G182), IF(#REF!="Reserva MT 1 - SUB",D182*#REF!*(E182*F182+G182), IF(#REF!="Reserva MT 2 - SUB",D182*#REF!*(E182*F182+G182),IF(#REF!="THW AL 600 V",D182*#REF!*(E182*F182+G182), IF(#REF!="THWN AL 600 V",D182*#REF!*(E182*F182+G182),IF(#REF!="THWN-2 AL 600 V",D182*#REF!*(E182*F182+G182),IF(#REF!="THWN-2 Cu 600 V",D182*#REF!*(E182*F182+G182), IF(#REF!="Reserva BT 2 - SUB",D182*#REF!*(E182*F182+G182), IF(#REF!="Reserva BT 3 - SUB",D182*#REF!*(E182*F182+G182), IF(#REF!="Reserva BT 4 - SUB",D182*#REF!*(E182*F182+G182), IF(#REF!="Reserva BT 5 - SUB",D182*#REF!*(E182*F182+G182),”Error”)))))))))))))))))</f>
        <v>#REF!</v>
      </c>
      <c r="J182" s="25" t="e">
        <f>IF(#REF!="Aérea",'Costos iniciales'!H182,IF(#REF!="Subterránea",'Costos iniciales'!I182,"Error"))</f>
        <v>#REF!</v>
      </c>
    </row>
    <row r="183" spans="2:10" x14ac:dyDescent="0.25">
      <c r="B183" s="2">
        <v>8</v>
      </c>
      <c r="C183" s="8"/>
      <c r="D183" s="16" t="e">
        <f>IF(B183=1,#REF!,IF(B183=2,#REF!,IF(B183=3,#REF!,IF(B183=4,#REF!,IF(B183=5,#REF!,IF(B183=6,#REF!,IF(B183=7,#REF!,IF(B183=8,#REF!, IF(B183=9,#REF!,IF(B183=10,#REF!,IF(B183=11,#REF!,”Error”)))))))))))</f>
        <v>#REF!</v>
      </c>
      <c r="E183" s="16" t="e">
        <f>IF(#REF!="Trifásico",3,IF(#REF!="Bifásico",2,IF(#REF!="Monofásico",1)))</f>
        <v>#REF!</v>
      </c>
      <c r="F183" s="16" t="e">
        <f>#REF!</f>
        <v>#REF!</v>
      </c>
      <c r="G183" s="16" t="e">
        <f>IF(#REF!="Si",1,IF(#REF!="No",0))</f>
        <v>#REF!</v>
      </c>
      <c r="H183" s="28" t="e">
        <f>IF(#REF!="Aérea",IF(#REF!="ACSR",D183*#REF!*(E183*F183+G183),IF(#REF!="AAAC",D183*#REF!*(E183*F183+G183),IF(#REF!="AAC semiaislado XLPE 15kV",D183*#REF!*(E183*F183+G183),IF(#REF!="ACSR semiaislado XLPE 15kV",D183*#REF!*(E183*F183+G183), IF(#REF!="AAAC semiaislado XLPE 35kV",D183*#REF!*(E183*F183+G183), IF(#REF!="ACSR semiaislado XLPE 35kV",D183*#REF!*(E183*F183+G183), IF(#REF!="AAAC semiaislado XLPE 35kV",D183*#REF!*(E183*F183+G183), IF(#REF!="AAAC semiaislado XLPE 44kV",D183*#REF!*(E183*F183+G183),IF(#REF!="Trenzada AL",D183*#REF!*(E183*F183+G183), IF(#REF!="Trenzada Cu",D183*#REF!*(E183*F183+G183),IF(#REF!="Cable autosoportado neutro AAAC - XLPE",D183*#REF!*(E183*F183+G183), IF(#REF!="Acometida concéntrica XLPE - 600 V",D183*#REF!*(E183*F183+G183), IF(#REF!="Cable autosoportado neutro ACSR - XLPE",D183*#REF!*(E183*F183+G183), IF(#REF!="Reserva BT 4 - AEO",D183*#REF!*(E183*F183+G183), IF(#REF!="Reserva BT 5 - AEO",D183*#REF!*(E183*F183+G183),”Error”))))))))))))))))</f>
        <v>#REF!</v>
      </c>
      <c r="I183" s="6" t="e">
        <f>IF(#REF!="Subterránea",IF(#REF!="XLPE Cu - 15 kV",D183*#REF!*(E183*F183+G183),IF(#REF!="XLPE Cu - 38 kV",D183*#REF!*(E183*F183+G183),IF(#REF!="XLPE Cu - 46 kV",D183*#REF!*(E183*F183+G183),IF(#REF!="XLPE AL - 15 kV",D183*#REF!*(E183*F183+G183), IF(#REF!="XLPE AL - 38 kV",D183*#REF!*(E183*F183+G183), IF(#REF!="XLPE AL - 46 kV",D183*#REF!*(E183*F183+G183), IF(#REF!="Reserva MT 1 - SUB",D183*#REF!*(E183*F183+G183), IF(#REF!="Reserva MT 2 - SUB",D183*#REF!*(E183*F183+G183),IF(#REF!="THW AL 600 V",D183*#REF!*(E183*F183+G183), IF(#REF!="THWN AL 600 V",D183*#REF!*(E183*F183+G183),IF(#REF!="THWN-2 AL 600 V",D183*#REF!*(E183*F183+G183),IF(#REF!="THWN-2 Cu 600 V",D183*#REF!*(E183*F183+G183), IF(#REF!="Reserva BT 2 - SUB",D183*#REF!*(E183*F183+G183), IF(#REF!="Reserva BT 3 - SUB",D183*#REF!*(E183*F183+G183), IF(#REF!="Reserva BT 4 - SUB",D183*#REF!*(E183*F183+G183), IF(#REF!="Reserva BT 5 - SUB",D183*#REF!*(E183*F183+G183),”Error”)))))))))))))))))</f>
        <v>#REF!</v>
      </c>
      <c r="J183" s="25" t="e">
        <f>IF(#REF!="Aérea",'Costos iniciales'!H183,IF(#REF!="Subterránea",'Costos iniciales'!I183,"Error"))</f>
        <v>#REF!</v>
      </c>
    </row>
    <row r="184" spans="2:10" x14ac:dyDescent="0.25">
      <c r="B184" s="2">
        <v>8</v>
      </c>
      <c r="C184" s="7"/>
      <c r="D184" s="16" t="e">
        <f>IF(B184=1,#REF!,IF(B184=2,#REF!,IF(B184=3,#REF!,IF(B184=4,#REF!,IF(B184=5,#REF!,IF(B184=6,#REF!,IF(B184=7,#REF!,IF(B184=8,#REF!, IF(B184=9,#REF!,IF(B184=10,#REF!,IF(B184=11,#REF!,”Error”)))))))))))</f>
        <v>#REF!</v>
      </c>
      <c r="E184" s="16" t="e">
        <f>IF(#REF!="Trifásico",3,IF(#REF!="Bifásico",2,IF(#REF!="Monofásico",1)))</f>
        <v>#REF!</v>
      </c>
      <c r="F184" s="16" t="e">
        <f>#REF!</f>
        <v>#REF!</v>
      </c>
      <c r="G184" s="16" t="e">
        <f>IF(#REF!="Si",1,IF(#REF!="No",0))</f>
        <v>#REF!</v>
      </c>
      <c r="H184" s="28" t="e">
        <f>IF(#REF!="Aérea",IF(#REF!="ACSR",D184*#REF!*(E184*F184+G184),IF(#REF!="AAAC",D184*#REF!*(E184*F184+G184),IF(#REF!="AAC semiaislado XLPE 15kV",D184*#REF!*(E184*F184+G184),IF(#REF!="ACSR semiaislado XLPE 15kV",D184*#REF!*(E184*F184+G184), IF(#REF!="AAAC semiaislado XLPE 35kV",D184*#REF!*(E184*F184+G184), IF(#REF!="ACSR semiaislado XLPE 35kV",D184*#REF!*(E184*F184+G184), IF(#REF!="AAAC semiaislado XLPE 35kV",D184*#REF!*(E184*F184+G184), IF(#REF!="AAAC semiaislado XLPE 44kV",D184*#REF!*(E184*F184+G184),IF(#REF!="Trenzada AL",D184*#REF!*(E184*F184+G184), IF(#REF!="Trenzada Cu",D184*#REF!*(E184*F184+G184),IF(#REF!="Cable autosoportado neutro AAAC - XLPE",D184*#REF!*(E184*F184+G184), IF(#REF!="Acometida concéntrica XLPE - 600 V",D184*#REF!*(E184*F184+G184), IF(#REF!="Cable autosoportado neutro ACSR - XLPE",D184*#REF!*(E184*F184+G184), IF(#REF!="Reserva BT 4 - AEO",D184*#REF!*(E184*F184+G184), IF(#REF!="Reserva BT 5 - AEO",D184*#REF!*(E184*F184+G184),”Error”))))))))))))))))</f>
        <v>#REF!</v>
      </c>
      <c r="I184" s="6" t="e">
        <f>IF(#REF!="Subterránea",IF(#REF!="XLPE Cu - 15 kV",D184*#REF!*(E184*F184+G184),IF(#REF!="XLPE Cu - 38 kV",D184*#REF!*(E184*F184+G184),IF(#REF!="XLPE Cu - 46 kV",D184*#REF!*(E184*F184+G184),IF(#REF!="XLPE AL - 15 kV",D184*#REF!*(E184*F184+G184), IF(#REF!="XLPE AL - 38 kV",D184*#REF!*(E184*F184+G184), IF(#REF!="XLPE AL - 46 kV",D184*#REF!*(E184*F184+G184), IF(#REF!="Reserva MT 1 - SUB",D184*#REF!*(E184*F184+G184), IF(#REF!="Reserva MT 2 - SUB",D184*#REF!*(E184*F184+G184),IF(#REF!="THW AL 600 V",D184*#REF!*(E184*F184+G184), IF(#REF!="THWN AL 600 V",D184*#REF!*(E184*F184+G184),IF(#REF!="THWN-2 AL 600 V",D184*#REF!*(E184*F184+G184),IF(#REF!="THWN-2 Cu 600 V",D184*#REF!*(E184*F184+G184), IF(#REF!="Reserva BT 2 - SUB",D184*#REF!*(E184*F184+G184), IF(#REF!="Reserva BT 3 - SUB",D184*#REF!*(E184*F184+G184), IF(#REF!="Reserva BT 4 - SUB",D184*#REF!*(E184*F184+G184), IF(#REF!="Reserva BT 5 - SUB",D184*#REF!*(E184*F184+G184),”Error”)))))))))))))))))</f>
        <v>#REF!</v>
      </c>
      <c r="J184" s="25" t="e">
        <f>IF(#REF!="Aérea",'Costos iniciales'!H184,IF(#REF!="Subterránea",'Costos iniciales'!I184,"Error"))</f>
        <v>#REF!</v>
      </c>
    </row>
    <row r="185" spans="2:10" x14ac:dyDescent="0.25">
      <c r="B185" s="2">
        <v>8</v>
      </c>
      <c r="C185" s="8"/>
      <c r="D185" s="16" t="e">
        <f>IF(B185=1,#REF!,IF(B185=2,#REF!,IF(B185=3,#REF!,IF(B185=4,#REF!,IF(B185=5,#REF!,IF(B185=6,#REF!,IF(B185=7,#REF!,IF(B185=8,#REF!, IF(B185=9,#REF!,IF(B185=10,#REF!,IF(B185=11,#REF!,”Error”)))))))))))</f>
        <v>#REF!</v>
      </c>
      <c r="E185" s="16" t="e">
        <f>IF(#REF!="Trifásico",3,IF(#REF!="Bifásico",2,IF(#REF!="Monofásico",1)))</f>
        <v>#REF!</v>
      </c>
      <c r="F185" s="16" t="e">
        <f>#REF!</f>
        <v>#REF!</v>
      </c>
      <c r="G185" s="16" t="e">
        <f>IF(#REF!="Si",1,IF(#REF!="No",0))</f>
        <v>#REF!</v>
      </c>
      <c r="H185" s="28" t="e">
        <f>IF(#REF!="Aérea",IF(#REF!="ACSR",D185*#REF!*(E185*F185+G185),IF(#REF!="AAAC",D185*#REF!*(E185*F185+G185),IF(#REF!="AAC semiaislado XLPE 15kV",D185*#REF!*(E185*F185+G185),IF(#REF!="ACSR semiaislado XLPE 15kV",D185*#REF!*(E185*F185+G185), IF(#REF!="AAAC semiaislado XLPE 35kV",D185*#REF!*(E185*F185+G185), IF(#REF!="ACSR semiaislado XLPE 35kV",D185*#REF!*(E185*F185+G185), IF(#REF!="AAAC semiaislado XLPE 35kV",D185*#REF!*(E185*F185+G185), IF(#REF!="AAAC semiaislado XLPE 44kV",D185*#REF!*(E185*F185+G185),IF(#REF!="Trenzada AL",D185*#REF!*(E185*F185+G185), IF(#REF!="Trenzada Cu",D185*#REF!*(E185*F185+G185),IF(#REF!="Cable autosoportado neutro AAAC - XLPE",D185*#REF!*(E185*F185+G185), IF(#REF!="Acometida concéntrica XLPE - 600 V",D185*#REF!*(E185*F185+G185), IF(#REF!="Cable autosoportado neutro ACSR - XLPE",D185*#REF!*(E185*F185+G185), IF(#REF!="Reserva BT 4 - AEO",D185*#REF!*(E185*F185+G185), IF(#REF!="Reserva BT 5 - AEO",D185*#REF!*(E185*F185+G185),”Error”))))))))))))))))</f>
        <v>#REF!</v>
      </c>
      <c r="I185" s="6" t="e">
        <f>IF(#REF!="Subterránea",IF(#REF!="XLPE Cu - 15 kV",D185*#REF!*(E185*F185+G185),IF(#REF!="XLPE Cu - 38 kV",D185*#REF!*(E185*F185+G185),IF(#REF!="XLPE Cu - 46 kV",D185*#REF!*(E185*F185+G185),IF(#REF!="XLPE AL - 15 kV",D185*#REF!*(E185*F185+G185), IF(#REF!="XLPE AL - 38 kV",D185*#REF!*(E185*F185+G185), IF(#REF!="XLPE AL - 46 kV",D185*#REF!*(E185*F185+G185), IF(#REF!="Reserva MT 1 - SUB",D185*#REF!*(E185*F185+G185), IF(#REF!="Reserva MT 2 - SUB",D185*#REF!*(E185*F185+G185),IF(#REF!="THW AL 600 V",D185*#REF!*(E185*F185+G185), IF(#REF!="THWN AL 600 V",D185*#REF!*(E185*F185+G185),IF(#REF!="THWN-2 AL 600 V",D185*#REF!*(E185*F185+G185),IF(#REF!="THWN-2 Cu 600 V",D185*#REF!*(E185*F185+G185), IF(#REF!="Reserva BT 2 - SUB",D185*#REF!*(E185*F185+G185), IF(#REF!="Reserva BT 3 - SUB",D185*#REF!*(E185*F185+G185), IF(#REF!="Reserva BT 4 - SUB",D185*#REF!*(E185*F185+G185), IF(#REF!="Reserva BT 5 - SUB",D185*#REF!*(E185*F185+G185),”Error”)))))))))))))))))</f>
        <v>#REF!</v>
      </c>
      <c r="J185" s="25" t="e">
        <f>IF(#REF!="Aérea",'Costos iniciales'!H185,IF(#REF!="Subterránea",'Costos iniciales'!I185,"Error"))</f>
        <v>#REF!</v>
      </c>
    </row>
    <row r="186" spans="2:10" x14ac:dyDescent="0.25">
      <c r="B186" s="2">
        <v>8</v>
      </c>
      <c r="C186" s="7"/>
      <c r="D186" s="16" t="e">
        <f>IF(B186=1,#REF!,IF(B186=2,#REF!,IF(B186=3,#REF!,IF(B186=4,#REF!,IF(B186=5,#REF!,IF(B186=6,#REF!,IF(B186=7,#REF!,IF(B186=8,#REF!, IF(B186=9,#REF!,IF(B186=10,#REF!,IF(B186=11,#REF!,”Error”)))))))))))</f>
        <v>#REF!</v>
      </c>
      <c r="E186" s="16" t="e">
        <f>IF(#REF!="Trifásico",3,IF(#REF!="Bifásico",2,IF(#REF!="Monofásico",1)))</f>
        <v>#REF!</v>
      </c>
      <c r="F186" s="16" t="e">
        <f>#REF!</f>
        <v>#REF!</v>
      </c>
      <c r="G186" s="16" t="e">
        <f>IF(#REF!="Si",1,IF(#REF!="No",0))</f>
        <v>#REF!</v>
      </c>
      <c r="H186" s="28" t="e">
        <f>IF(#REF!="Aérea",IF(#REF!="ACSR",D186*#REF!*(E186*F186+G186),IF(#REF!="AAAC",D186*#REF!*(E186*F186+G186),IF(#REF!="AAC semiaislado XLPE 15kV",D186*#REF!*(E186*F186+G186),IF(#REF!="ACSR semiaislado XLPE 15kV",D186*#REF!*(E186*F186+G186), IF(#REF!="AAAC semiaislado XLPE 35kV",D186*#REF!*(E186*F186+G186), IF(#REF!="ACSR semiaislado XLPE 35kV",D186*#REF!*(E186*F186+G186), IF(#REF!="AAAC semiaislado XLPE 35kV",D186*#REF!*(E186*F186+G186), IF(#REF!="AAAC semiaislado XLPE 44kV",D186*#REF!*(E186*F186+G186),IF(#REF!="Trenzada AL",D186*#REF!*(E186*F186+G186), IF(#REF!="Trenzada Cu",D186*#REF!*(E186*F186+G186),IF(#REF!="Cable autosoportado neutro AAAC - XLPE",D186*#REF!*(E186*F186+G186), IF(#REF!="Acometida concéntrica XLPE - 600 V",D186*#REF!*(E186*F186+G186), IF(#REF!="Cable autosoportado neutro ACSR - XLPE",D186*#REF!*(E186*F186+G186), IF(#REF!="Reserva BT 4 - AEO",D186*#REF!*(E186*F186+G186), IF(#REF!="Reserva BT 5 - AEO",D186*#REF!*(E186*F186+G186),”Error”))))))))))))))))</f>
        <v>#REF!</v>
      </c>
      <c r="I186" s="6" t="e">
        <f>IF(#REF!="Subterránea",IF(#REF!="XLPE Cu - 15 kV",D186*#REF!*(E186*F186+G186),IF(#REF!="XLPE Cu - 38 kV",D186*#REF!*(E186*F186+G186),IF(#REF!="XLPE Cu - 46 kV",D186*#REF!*(E186*F186+G186),IF(#REF!="XLPE AL - 15 kV",D186*#REF!*(E186*F186+G186), IF(#REF!="XLPE AL - 38 kV",D186*#REF!*(E186*F186+G186), IF(#REF!="XLPE AL - 46 kV",D186*#REF!*(E186*F186+G186), IF(#REF!="Reserva MT 1 - SUB",D186*#REF!*(E186*F186+G186), IF(#REF!="Reserva MT 2 - SUB",D186*#REF!*(E186*F186+G186),IF(#REF!="THW AL 600 V",D186*#REF!*(E186*F186+G186), IF(#REF!="THWN AL 600 V",D186*#REF!*(E186*F186+G186),IF(#REF!="THWN-2 AL 600 V",D186*#REF!*(E186*F186+G186),IF(#REF!="THWN-2 Cu 600 V",D186*#REF!*(E186*F186+G186), IF(#REF!="Reserva BT 2 - SUB",D186*#REF!*(E186*F186+G186), IF(#REF!="Reserva BT 3 - SUB",D186*#REF!*(E186*F186+G186), IF(#REF!="Reserva BT 4 - SUB",D186*#REF!*(E186*F186+G186), IF(#REF!="Reserva BT 5 - SUB",D186*#REF!*(E186*F186+G186),”Error”)))))))))))))))))</f>
        <v>#REF!</v>
      </c>
      <c r="J186" s="25" t="e">
        <f>IF(#REF!="Aérea",'Costos iniciales'!H186,IF(#REF!="Subterránea",'Costos iniciales'!I186,"Error"))</f>
        <v>#REF!</v>
      </c>
    </row>
    <row r="187" spans="2:10" x14ac:dyDescent="0.25">
      <c r="B187" s="2">
        <v>9</v>
      </c>
      <c r="C187" s="2">
        <v>1000</v>
      </c>
      <c r="D187" s="16" t="e">
        <f>IF(B187=1,#REF!,IF(B187=2,#REF!,IF(B187=3,#REF!,IF(B187=4,#REF!,IF(B187=5,#REF!,IF(B187=6,#REF!,IF(B187=7,#REF!,IF(B187=8,#REF!, IF(B187=9,#REF!,IF(B187=10,#REF!,IF(B187=11,#REF!,”Error”)))))))))))</f>
        <v>#REF!</v>
      </c>
      <c r="E187" s="16" t="e">
        <f>IF(#REF!="Trifásico",3,IF(#REF!="Bifásico",2,IF(#REF!="Monofásico",1)))</f>
        <v>#REF!</v>
      </c>
      <c r="F187" s="16" t="e">
        <f>#REF!</f>
        <v>#REF!</v>
      </c>
      <c r="G187" s="16" t="e">
        <f>IF(#REF!="Si",1,IF(#REF!="No",0))</f>
        <v>#REF!</v>
      </c>
      <c r="H187" s="28" t="e">
        <f>IF(#REF!="Aérea",IF(#REF!="ACSR",D187*#REF!*(E187*F187+G187),IF(#REF!="AAAC",D187*#REF!*(E187*F187+G187),IF(#REF!="AAC semiaislado XLPE 15kV",D187*#REF!*(E187*F187+G187),IF(#REF!="ACSR semiaislado XLPE 15kV",D187*#REF!*(E187*F187+G187), IF(#REF!="AAAC semiaislado XLPE 35kV",D187*#REF!*(E187*F187+G187), IF(#REF!="ACSR semiaislado XLPE 35kV",D187*#REF!*(E187*F187+G187), IF(#REF!="AAAC semiaislado XLPE 35kV",D187*#REF!*(E187*F187+G187), IF(#REF!="AAAC semiaislado XLPE 44kV",D187*#REF!*(E187*F187+G187),IF(#REF!="Trenzada AL",D187*#REF!*(E187*F187+G187), IF(#REF!="Trenzada Cu",D187*#REF!*(E187*F187+G187),IF(#REF!="Cable autosoportado neutro AAAC - XLPE",D187*#REF!*(E187*F187+G187), IF(#REF!="Acometida concéntrica XLPE - 600 V",D187*#REF!*(E187*F187+G187), IF(#REF!="Cable autosoportado neutro ACSR - XLPE",D187*#REF!*(E187*F187+G187), IF(#REF!="Reserva BT 4 - AEO",D187*#REF!*(E187*F187+G187), IF(#REF!="Reserva BT 5 - AEO",D187*#REF!*(E187*F187+G187),”Error”))))))))))))))))</f>
        <v>#REF!</v>
      </c>
      <c r="I187" s="6" t="e">
        <f>IF(#REF!="Subterránea",IF(#REF!="XLPE Cu - 15 kV",D187*#REF!*(E187*F187+G187),IF(#REF!="XLPE Cu - 38 kV",D187*#REF!*(E187*F187+G187),IF(#REF!="XLPE Cu - 46 kV",D187*#REF!*(E187*F187+G187),IF(#REF!="XLPE AL - 15 kV",D187*#REF!*(E187*F187+G187), IF(#REF!="XLPE AL - 38 kV",D187*#REF!*(E187*F187+G187), IF(#REF!="XLPE AL - 46 kV",D187*#REF!*(E187*F187+G187), IF(#REF!="Reserva MT 1 - SUB",D187*#REF!*(E187*F187+G187), IF(#REF!="Reserva MT 2 - SUB",D187*#REF!*(E187*F187+G187),IF(#REF!="THW AL 600 V",D187*#REF!*(E187*F187+G187), IF(#REF!="THWN AL 600 V",D187*#REF!*(E187*F187+G187),IF(#REF!="THWN-2 AL 600 V",D187*#REF!*(E187*F187+G187),IF(#REF!="THWN-2 Cu 600 V",D187*#REF!*(E187*F187+G187), IF(#REF!="Reserva BT 2 - SUB",D187*#REF!*(E187*F187+G187), IF(#REF!="Reserva BT 3 - SUB",D187*#REF!*(E187*F187+G187), IF(#REF!="Reserva BT 4 - SUB",D187*#REF!*(E187*F187+G187), IF(#REF!="Reserva BT 5 - SUB",D187*#REF!*(E187*F187+G187),”Error”)))))))))))))))))</f>
        <v>#REF!</v>
      </c>
      <c r="J187" s="17" t="e">
        <f>IF(#REF!="Aérea",'Costos iniciales'!H187,IF(#REF!="Subterránea",'Costos iniciales'!I187,"Error"))</f>
        <v>#REF!</v>
      </c>
    </row>
    <row r="188" spans="2:10" x14ac:dyDescent="0.25">
      <c r="B188" s="2">
        <v>9</v>
      </c>
      <c r="C188" s="24">
        <v>795</v>
      </c>
      <c r="D188" s="16" t="e">
        <f>IF(B188=1,#REF!,IF(B188=2,#REF!,IF(B188=3,#REF!,IF(B188=4,#REF!,IF(B188=5,#REF!,IF(B188=6,#REF!,IF(B188=7,#REF!,IF(B188=8,#REF!, IF(B188=9,#REF!,IF(B188=10,#REF!,IF(B188=11,#REF!,”Error”)))))))))))</f>
        <v>#REF!</v>
      </c>
      <c r="E188" s="16" t="e">
        <f>IF(#REF!="Trifásico",3,IF(#REF!="Bifásico",2,IF(#REF!="Monofásico",1)))</f>
        <v>#REF!</v>
      </c>
      <c r="F188" s="16" t="e">
        <f>#REF!</f>
        <v>#REF!</v>
      </c>
      <c r="G188" s="16" t="e">
        <f>IF(#REF!="Si",1,IF(#REF!="No",0))</f>
        <v>#REF!</v>
      </c>
      <c r="H188" s="28" t="e">
        <f>IF(#REF!="Aérea",IF(#REF!="ACSR",D188*#REF!*(E188*F188+G188),IF(#REF!="AAAC",D188*#REF!*(E188*F188+G188),IF(#REF!="AAC semiaislado XLPE 15kV",D188*#REF!*(E188*F188+G188),IF(#REF!="ACSR semiaislado XLPE 15kV",D188*#REF!*(E188*F188+G188), IF(#REF!="AAAC semiaislado XLPE 35kV",D188*#REF!*(E188*F188+G188), IF(#REF!="ACSR semiaislado XLPE 35kV",D188*#REF!*(E188*F188+G188), IF(#REF!="AAAC semiaislado XLPE 35kV",D188*#REF!*(E188*F188+G188), IF(#REF!="AAAC semiaislado XLPE 44kV",D188*#REF!*(E188*F188+G188),IF(#REF!="Trenzada AL",D188*#REF!*(E188*F188+G188), IF(#REF!="Trenzada Cu",D188*#REF!*(E188*F188+G188),IF(#REF!="Cable autosoportado neutro AAAC - XLPE",D188*#REF!*(E188*F188+G188), IF(#REF!="Acometida concéntrica XLPE - 600 V",D188*#REF!*(E188*F188+G188), IF(#REF!="Cable autosoportado neutro ACSR - XLPE",D188*#REF!*(E188*F188+G188), IF(#REF!="Reserva BT 4 - AEO",D188*#REF!*(E188*F188+G188), IF(#REF!="Reserva BT 5 - AEO",D188*#REF!*(E188*F188+G188),”Error”))))))))))))))))</f>
        <v>#REF!</v>
      </c>
      <c r="I188" s="6" t="e">
        <f>IF(#REF!="Subterránea",IF(#REF!="XLPE Cu - 15 kV",D188*#REF!*(E188*F188+G188),IF(#REF!="XLPE Cu - 38 kV",D188*#REF!*(E188*F188+G188),IF(#REF!="XLPE Cu - 46 kV",D188*#REF!*(E188*F188+G188),IF(#REF!="XLPE AL - 15 kV",D188*#REF!*(E188*F188+G188), IF(#REF!="XLPE AL - 38 kV",D188*#REF!*(E188*F188+G188), IF(#REF!="XLPE AL - 46 kV",D188*#REF!*(E188*F188+G188), IF(#REF!="Reserva MT 1 - SUB",D188*#REF!*(E188*F188+G188), IF(#REF!="Reserva MT 2 - SUB",D188*#REF!*(E188*F188+G188),IF(#REF!="THW AL 600 V",D188*#REF!*(E188*F188+G188), IF(#REF!="THWN AL 600 V",D188*#REF!*(E188*F188+G188),IF(#REF!="THWN-2 AL 600 V",D188*#REF!*(E188*F188+G188),IF(#REF!="THWN-2 Cu 600 V",D188*#REF!*(E188*F188+G188), IF(#REF!="Reserva BT 2 - SUB",D188*#REF!*(E188*F188+G188), IF(#REF!="Reserva BT 3 - SUB",D188*#REF!*(E188*F188+G188), IF(#REF!="Reserva BT 4 - SUB",D188*#REF!*(E188*F188+G188), IF(#REF!="Reserva BT 5 - SUB",D188*#REF!*(E188*F188+G188),”Error”)))))))))))))))))</f>
        <v>#REF!</v>
      </c>
      <c r="J188" s="25" t="e">
        <f>IF(#REF!="Aérea",'Costos iniciales'!H188,IF(#REF!="Subterránea",'Costos iniciales'!I188,"Error"))</f>
        <v>#REF!</v>
      </c>
    </row>
    <row r="189" spans="2:10" x14ac:dyDescent="0.25">
      <c r="B189" s="2">
        <v>9</v>
      </c>
      <c r="C189" s="22">
        <v>500</v>
      </c>
      <c r="D189" s="16" t="e">
        <f>IF(B189=1,#REF!,IF(B189=2,#REF!,IF(B189=3,#REF!,IF(B189=4,#REF!,IF(B189=5,#REF!,IF(B189=6,#REF!,IF(B189=7,#REF!,IF(B189=8,#REF!, IF(B189=9,#REF!,IF(B189=10,#REF!,IF(B189=11,#REF!,”Error”)))))))))))</f>
        <v>#REF!</v>
      </c>
      <c r="E189" s="16" t="e">
        <f>IF(#REF!="Trifásico",3,IF(#REF!="Bifásico",2,IF(#REF!="Monofásico",1)))</f>
        <v>#REF!</v>
      </c>
      <c r="F189" s="16" t="e">
        <f>#REF!</f>
        <v>#REF!</v>
      </c>
      <c r="G189" s="16" t="e">
        <f>IF(#REF!="Si",1,IF(#REF!="No",0))</f>
        <v>#REF!</v>
      </c>
      <c r="H189" s="28" t="e">
        <f>IF(#REF!="Aérea",IF(#REF!="ACSR",D189*#REF!*(E189*F189+G189),IF(#REF!="AAAC",D189*#REF!*(E189*F189+G189),IF(#REF!="AAC semiaislado XLPE 15kV",D189*#REF!*(E189*F189+G189),IF(#REF!="ACSR semiaislado XLPE 15kV",D189*#REF!*(E189*F189+G189), IF(#REF!="AAAC semiaislado XLPE 35kV",D189*#REF!*(E189*F189+G189), IF(#REF!="ACSR semiaislado XLPE 35kV",D189*#REF!*(E189*F189+G189), IF(#REF!="AAAC semiaislado XLPE 35kV",D189*#REF!*(E189*F189+G189), IF(#REF!="AAAC semiaislado XLPE 44kV",D189*#REF!*(E189*F189+G189),IF(#REF!="Trenzada AL",D189*#REF!*(E189*F189+G189), IF(#REF!="Trenzada Cu",D189*#REF!*(E189*F189+G189),IF(#REF!="Cable autosoportado neutro AAAC - XLPE",D189*#REF!*(E189*F189+G189), IF(#REF!="Acometida concéntrica XLPE - 600 V",D189*#REF!*(E189*F189+G189), IF(#REF!="Cable autosoportado neutro ACSR - XLPE",D189*#REF!*(E189*F189+G189), IF(#REF!="Reserva BT 4 - AEO",D189*#REF!*(E189*F189+G189), IF(#REF!="Reserva BT 5 - AEO",D189*#REF!*(E189*F189+G189),”Error”))))))))))))))))</f>
        <v>#REF!</v>
      </c>
      <c r="I189" s="6" t="e">
        <f>IF(#REF!="Subterránea",IF(#REF!="XLPE Cu - 15 kV",D189*#REF!*(E189*F189+G189),IF(#REF!="XLPE Cu - 38 kV",D189*#REF!*(E189*F189+G189),IF(#REF!="XLPE Cu - 46 kV",D189*#REF!*(E189*F189+G189),IF(#REF!="XLPE AL - 15 kV",D189*#REF!*(E189*F189+G189), IF(#REF!="XLPE AL - 38 kV",D189*#REF!*(E189*F189+G189), IF(#REF!="XLPE AL - 46 kV",D189*#REF!*(E189*F189+G189), IF(#REF!="Reserva MT 1 - SUB",D189*#REF!*(E189*F189+G189), IF(#REF!="Reserva MT 2 - SUB",D189*#REF!*(E189*F189+G189),IF(#REF!="THW AL 600 V",D189*#REF!*(E189*F189+G189), IF(#REF!="THWN AL 600 V",D189*#REF!*(E189*F189+G189),IF(#REF!="THWN-2 AL 600 V",D189*#REF!*(E189*F189+G189),IF(#REF!="THWN-2 Cu 600 V",D189*#REF!*(E189*F189+G189), IF(#REF!="Reserva BT 2 - SUB",D189*#REF!*(E189*F189+G189), IF(#REF!="Reserva BT 3 - SUB",D189*#REF!*(E189*F189+G189), IF(#REF!="Reserva BT 4 - SUB",D189*#REF!*(E189*F189+G189), IF(#REF!="Reserva BT 5 - SUB",D189*#REF!*(E189*F189+G189),”Error”)))))))))))))))))</f>
        <v>#REF!</v>
      </c>
      <c r="J189" s="25" t="e">
        <f>IF(#REF!="Aérea",'Costos iniciales'!H189,IF(#REF!="Subterránea",'Costos iniciales'!I189,"Error"))</f>
        <v>#REF!</v>
      </c>
    </row>
    <row r="190" spans="2:10" x14ac:dyDescent="0.25">
      <c r="B190" s="2">
        <v>9</v>
      </c>
      <c r="C190" s="20">
        <v>477</v>
      </c>
      <c r="D190" s="16" t="e">
        <f>IF(B190=1,#REF!,IF(B190=2,#REF!,IF(B190=3,#REF!,IF(B190=4,#REF!,IF(B190=5,#REF!,IF(B190=6,#REF!,IF(B190=7,#REF!,IF(B190=8,#REF!, IF(B190=9,#REF!,IF(B190=10,#REF!,IF(B190=11,#REF!,”Error”)))))))))))</f>
        <v>#REF!</v>
      </c>
      <c r="E190" s="16" t="e">
        <f>IF(#REF!="Trifásico",3,IF(#REF!="Bifásico",2,IF(#REF!="Monofásico",1)))</f>
        <v>#REF!</v>
      </c>
      <c r="F190" s="16" t="e">
        <f>#REF!</f>
        <v>#REF!</v>
      </c>
      <c r="G190" s="16" t="e">
        <f>IF(#REF!="Si",1,IF(#REF!="No",0))</f>
        <v>#REF!</v>
      </c>
      <c r="H190" s="28" t="e">
        <f>IF(#REF!="Aérea",IF(#REF!="ACSR",D190*#REF!*(E190*F190+G190),IF(#REF!="AAAC",D190*#REF!*(E190*F190+G190),IF(#REF!="AAC semiaislado XLPE 15kV",D190*#REF!*(E190*F190+G190),IF(#REF!="ACSR semiaislado XLPE 15kV",D190*#REF!*(E190*F190+G190), IF(#REF!="AAAC semiaislado XLPE 35kV",D190*#REF!*(E190*F190+G190), IF(#REF!="ACSR semiaislado XLPE 35kV",D190*#REF!*(E190*F190+G190), IF(#REF!="AAAC semiaislado XLPE 35kV",D190*#REF!*(E190*F190+G190), IF(#REF!="AAAC semiaislado XLPE 44kV",D190*#REF!*(E190*F190+G190),IF(#REF!="Trenzada AL",D190*#REF!*(E190*F190+G190), IF(#REF!="Trenzada Cu",D190*#REF!*(E190*F190+G190),IF(#REF!="Cable autosoportado neutro AAAC - XLPE",D190*#REF!*(E190*F190+G190), IF(#REF!="Acometida concéntrica XLPE - 600 V",D190*#REF!*(E190*F190+G190), IF(#REF!="Cable autosoportado neutro ACSR - XLPE",D190*#REF!*(E190*F190+G190), IF(#REF!="Reserva BT 4 - AEO",D190*#REF!*(E190*F190+G190), IF(#REF!="Reserva BT 5 - AEO",D190*#REF!*(E190*F190+G190),”Error”))))))))))))))))</f>
        <v>#REF!</v>
      </c>
      <c r="I190" s="6" t="e">
        <f>IF(#REF!="Subterránea",IF(#REF!="XLPE Cu - 15 kV",D190*#REF!*(E190*F190+G190),IF(#REF!="XLPE Cu - 38 kV",D190*#REF!*(E190*F190+G190),IF(#REF!="XLPE Cu - 46 kV",D190*#REF!*(E190*F190+G190),IF(#REF!="XLPE AL - 15 kV",D190*#REF!*(E190*F190+G190), IF(#REF!="XLPE AL - 38 kV",D190*#REF!*(E190*F190+G190), IF(#REF!="XLPE AL - 46 kV",D190*#REF!*(E190*F190+G190), IF(#REF!="Reserva MT 1 - SUB",D190*#REF!*(E190*F190+G190), IF(#REF!="Reserva MT 2 - SUB",D190*#REF!*(E190*F190+G190),IF(#REF!="THW AL 600 V",D190*#REF!*(E190*F190+G190), IF(#REF!="THWN AL 600 V",D190*#REF!*(E190*F190+G190),IF(#REF!="THWN-2 AL 600 V",D190*#REF!*(E190*F190+G190),IF(#REF!="THWN-2 Cu 600 V",D190*#REF!*(E190*F190+G190), IF(#REF!="Reserva BT 2 - SUB",D190*#REF!*(E190*F190+G190), IF(#REF!="Reserva BT 3 - SUB",D190*#REF!*(E190*F190+G190), IF(#REF!="Reserva BT 4 - SUB",D190*#REF!*(E190*F190+G190), IF(#REF!="Reserva BT 5 - SUB",D190*#REF!*(E190*F190+G190),”Error”)))))))))))))))))</f>
        <v>#REF!</v>
      </c>
      <c r="J190" s="25" t="e">
        <f>IF(#REF!="Aérea",'Costos iniciales'!H190,IF(#REF!="Subterránea",'Costos iniciales'!I190,"Error"))</f>
        <v>#REF!</v>
      </c>
    </row>
    <row r="191" spans="2:10" x14ac:dyDescent="0.25">
      <c r="B191" s="2">
        <v>9</v>
      </c>
      <c r="C191" s="20">
        <v>350</v>
      </c>
      <c r="D191" s="16" t="e">
        <f>IF(B191=1,#REF!,IF(B191=2,#REF!,IF(B191=3,#REF!,IF(B191=4,#REF!,IF(B191=5,#REF!,IF(B191=6,#REF!,IF(B191=7,#REF!,IF(B191=8,#REF!, IF(B191=9,#REF!,IF(B191=10,#REF!,IF(B191=11,#REF!,”Error”)))))))))))</f>
        <v>#REF!</v>
      </c>
      <c r="E191" s="16" t="e">
        <f>IF(#REF!="Trifásico",3,IF(#REF!="Bifásico",2,IF(#REF!="Monofásico",1)))</f>
        <v>#REF!</v>
      </c>
      <c r="F191" s="16" t="e">
        <f>#REF!</f>
        <v>#REF!</v>
      </c>
      <c r="G191" s="16" t="e">
        <f>IF(#REF!="Si",1,IF(#REF!="No",0))</f>
        <v>#REF!</v>
      </c>
      <c r="H191" s="28" t="e">
        <f>IF(#REF!="Aérea",IF(#REF!="ACSR",D191*#REF!*(E191*F191+G191),IF(#REF!="AAAC",D191*#REF!*(E191*F191+G191),IF(#REF!="AAC semiaislado XLPE 15kV",D191*#REF!*(E191*F191+G191),IF(#REF!="ACSR semiaislado XLPE 15kV",D191*#REF!*(E191*F191+G191), IF(#REF!="AAAC semiaislado XLPE 35kV",D191*#REF!*(E191*F191+G191), IF(#REF!="ACSR semiaislado XLPE 35kV",D191*#REF!*(E191*F191+G191), IF(#REF!="AAAC semiaislado XLPE 35kV",D191*#REF!*(E191*F191+G191), IF(#REF!="AAAC semiaislado XLPE 44kV",D191*#REF!*(E191*F191+G191),IF(#REF!="Trenzada AL",D191*#REF!*(E191*F191+G191), IF(#REF!="Trenzada Cu",D191*#REF!*(E191*F191+G191),IF(#REF!="Cable autosoportado neutro AAAC - XLPE",D191*#REF!*(E191*F191+G191), IF(#REF!="Acometida concéntrica XLPE - 600 V",D191*#REF!*(E191*F191+G191), IF(#REF!="Cable autosoportado neutro ACSR - XLPE",D191*#REF!*(E191*F191+G191), IF(#REF!="Reserva BT 4 - AEO",D191*#REF!*(E191*F191+G191), IF(#REF!="Reserva BT 5 - AEO",D191*#REF!*(E191*F191+G191),”Error”))))))))))))))))</f>
        <v>#REF!</v>
      </c>
      <c r="I191" s="6" t="e">
        <f>IF(#REF!="Subterránea",IF(#REF!="XLPE Cu - 15 kV",D191*#REF!*(E191*F191+G191),IF(#REF!="XLPE Cu - 38 kV",D191*#REF!*(E191*F191+G191),IF(#REF!="XLPE Cu - 46 kV",D191*#REF!*(E191*F191+G191),IF(#REF!="XLPE AL - 15 kV",D191*#REF!*(E191*F191+G191), IF(#REF!="XLPE AL - 38 kV",D191*#REF!*(E191*F191+G191), IF(#REF!="XLPE AL - 46 kV",D191*#REF!*(E191*F191+G191), IF(#REF!="Reserva MT 1 - SUB",D191*#REF!*(E191*F191+G191), IF(#REF!="Reserva MT 2 - SUB",D191*#REF!*(E191*F191+G191),IF(#REF!="THW AL 600 V",D191*#REF!*(E191*F191+G191), IF(#REF!="THWN AL 600 V",D191*#REF!*(E191*F191+G191),IF(#REF!="THWN-2 AL 600 V",D191*#REF!*(E191*F191+G191),IF(#REF!="THWN-2 Cu 600 V",D191*#REF!*(E191*F191+G191), IF(#REF!="Reserva BT 2 - SUB",D191*#REF!*(E191*F191+G191), IF(#REF!="Reserva BT 3 - SUB",D191*#REF!*(E191*F191+G191), IF(#REF!="Reserva BT 4 - SUB",D191*#REF!*(E191*F191+G191), IF(#REF!="Reserva BT 5 - SUB",D191*#REF!*(E191*F191+G191),”Error”)))))))))))))))))</f>
        <v>#REF!</v>
      </c>
      <c r="J191" s="25" t="e">
        <f>IF(#REF!="Aérea",'Costos iniciales'!H191,IF(#REF!="Subterránea",'Costos iniciales'!I191,"Error"))</f>
        <v>#REF!</v>
      </c>
    </row>
    <row r="192" spans="2:10" x14ac:dyDescent="0.25">
      <c r="B192" s="2">
        <v>9</v>
      </c>
      <c r="C192" s="20">
        <v>336</v>
      </c>
      <c r="D192" s="16" t="e">
        <f>IF(B192=1,#REF!,IF(B192=2,#REF!,IF(B192=3,#REF!,IF(B192=4,#REF!,IF(B192=5,#REF!,IF(B192=6,#REF!,IF(B192=7,#REF!,IF(B192=8,#REF!, IF(B192=9,#REF!,IF(B192=10,#REF!,IF(B192=11,#REF!,”Error”)))))))))))</f>
        <v>#REF!</v>
      </c>
      <c r="E192" s="16" t="e">
        <f>IF(#REF!="Trifásico",3,IF(#REF!="Bifásico",2,IF(#REF!="Monofásico",1)))</f>
        <v>#REF!</v>
      </c>
      <c r="F192" s="16" t="e">
        <f>#REF!</f>
        <v>#REF!</v>
      </c>
      <c r="G192" s="16" t="e">
        <f>IF(#REF!="Si",1,IF(#REF!="No",0))</f>
        <v>#REF!</v>
      </c>
      <c r="H192" s="28" t="e">
        <f>IF(#REF!="Aérea",IF(#REF!="ACSR",D192*#REF!*(E192*F192+G192),IF(#REF!="AAAC",D192*#REF!*(E192*F192+G192),IF(#REF!="AAC semiaislado XLPE 15kV",D192*#REF!*(E192*F192+G192),IF(#REF!="ACSR semiaislado XLPE 15kV",D192*#REF!*(E192*F192+G192), IF(#REF!="AAAC semiaislado XLPE 35kV",D192*#REF!*(E192*F192+G192), IF(#REF!="ACSR semiaislado XLPE 35kV",D192*#REF!*(E192*F192+G192), IF(#REF!="AAAC semiaislado XLPE 35kV",D192*#REF!*(E192*F192+G192), IF(#REF!="AAAC semiaislado XLPE 44kV",D192*#REF!*(E192*F192+G192),IF(#REF!="Trenzada AL",D192*#REF!*(E192*F192+G192), IF(#REF!="Trenzada Cu",D192*#REF!*(E192*F192+G192),IF(#REF!="Cable autosoportado neutro AAAC - XLPE",D192*#REF!*(E192*F192+G192), IF(#REF!="Acometida concéntrica XLPE - 600 V",D192*#REF!*(E192*F192+G192), IF(#REF!="Cable autosoportado neutro ACSR - XLPE",D192*#REF!*(E192*F192+G192), IF(#REF!="Reserva BT 4 - AEO",D192*#REF!*(E192*F192+G192), IF(#REF!="Reserva BT 5 - AEO",D192*#REF!*(E192*F192+G192),”Error”))))))))))))))))</f>
        <v>#REF!</v>
      </c>
      <c r="I192" s="6" t="e">
        <f>IF(#REF!="Subterránea",IF(#REF!="XLPE Cu - 15 kV",D192*#REF!*(E192*F192+G192),IF(#REF!="XLPE Cu - 38 kV",D192*#REF!*(E192*F192+G192),IF(#REF!="XLPE Cu - 46 kV",D192*#REF!*(E192*F192+G192),IF(#REF!="XLPE AL - 15 kV",D192*#REF!*(E192*F192+G192), IF(#REF!="XLPE AL - 38 kV",D192*#REF!*(E192*F192+G192), IF(#REF!="XLPE AL - 46 kV",D192*#REF!*(E192*F192+G192), IF(#REF!="Reserva MT 1 - SUB",D192*#REF!*(E192*F192+G192), IF(#REF!="Reserva MT 2 - SUB",D192*#REF!*(E192*F192+G192),IF(#REF!="THW AL 600 V",D192*#REF!*(E192*F192+G192), IF(#REF!="THWN AL 600 V",D192*#REF!*(E192*F192+G192),IF(#REF!="THWN-2 AL 600 V",D192*#REF!*(E192*F192+G192),IF(#REF!="THWN-2 Cu 600 V",D192*#REF!*(E192*F192+G192), IF(#REF!="Reserva BT 2 - SUB",D192*#REF!*(E192*F192+G192), IF(#REF!="Reserva BT 3 - SUB",D192*#REF!*(E192*F192+G192), IF(#REF!="Reserva BT 4 - SUB",D192*#REF!*(E192*F192+G192), IF(#REF!="Reserva BT 5 - SUB",D192*#REF!*(E192*F192+G192),”Error”)))))))))))))))))</f>
        <v>#REF!</v>
      </c>
      <c r="J192" s="25" t="e">
        <f>IF(#REF!="Aérea",'Costos iniciales'!H192,IF(#REF!="Subterránea",'Costos iniciales'!I192,"Error"))</f>
        <v>#REF!</v>
      </c>
    </row>
    <row r="193" spans="2:10" x14ac:dyDescent="0.25">
      <c r="B193" s="2">
        <v>9</v>
      </c>
      <c r="C193" s="20">
        <v>266</v>
      </c>
      <c r="D193" s="16" t="e">
        <f>IF(B193=1,#REF!,IF(B193=2,#REF!,IF(B193=3,#REF!,IF(B193=4,#REF!,IF(B193=5,#REF!,IF(B193=6,#REF!,IF(B193=7,#REF!,IF(B193=8,#REF!, IF(B193=9,#REF!,IF(B193=10,#REF!,IF(B193=11,#REF!,”Error”)))))))))))</f>
        <v>#REF!</v>
      </c>
      <c r="E193" s="16" t="e">
        <f>IF(#REF!="Trifásico",3,IF(#REF!="Bifásico",2,IF(#REF!="Monofásico",1)))</f>
        <v>#REF!</v>
      </c>
      <c r="F193" s="16" t="e">
        <f>#REF!</f>
        <v>#REF!</v>
      </c>
      <c r="G193" s="16" t="e">
        <f>IF(#REF!="Si",1,IF(#REF!="No",0))</f>
        <v>#REF!</v>
      </c>
      <c r="H193" s="28" t="e">
        <f>IF(#REF!="Aérea",IF(#REF!="ACSR",D193*#REF!*(E193*F193+G193),IF(#REF!="AAAC",D193*#REF!*(E193*F193+G193),IF(#REF!="AAC semiaislado XLPE 15kV",D193*#REF!*(E193*F193+G193),IF(#REF!="ACSR semiaislado XLPE 15kV",D193*#REF!*(E193*F193+G193), IF(#REF!="AAAC semiaislado XLPE 35kV",D193*#REF!*(E193*F193+G193), IF(#REF!="ACSR semiaislado XLPE 35kV",D193*#REF!*(E193*F193+G193), IF(#REF!="AAAC semiaislado XLPE 35kV",D193*#REF!*(E193*F193+G193), IF(#REF!="AAAC semiaislado XLPE 44kV",D193*#REF!*(E193*F193+G193),IF(#REF!="Trenzada AL",D193*#REF!*(E193*F193+G193), IF(#REF!="Trenzada Cu",D193*#REF!*(E193*F193+G193),IF(#REF!="Cable autosoportado neutro AAAC - XLPE",D193*#REF!*(E193*F193+G193), IF(#REF!="Acometida concéntrica XLPE - 600 V",D193*#REF!*(E193*F193+G193), IF(#REF!="Cable autosoportado neutro ACSR - XLPE",D193*#REF!*(E193*F193+G193), IF(#REF!="Reserva BT 4 - AEO",D193*#REF!*(E193*F193+G193), IF(#REF!="Reserva BT 5 - AEO",D193*#REF!*(E193*F193+G193),”Error”))))))))))))))))</f>
        <v>#REF!</v>
      </c>
      <c r="I193" s="6" t="e">
        <f>IF(#REF!="Subterránea",IF(#REF!="XLPE Cu - 15 kV",D193*#REF!*(E193*F193+G193),IF(#REF!="XLPE Cu - 38 kV",D193*#REF!*(E193*F193+G193),IF(#REF!="XLPE Cu - 46 kV",D193*#REF!*(E193*F193+G193),IF(#REF!="XLPE AL - 15 kV",D193*#REF!*(E193*F193+G193), IF(#REF!="XLPE AL - 38 kV",D193*#REF!*(E193*F193+G193), IF(#REF!="XLPE AL - 46 kV",D193*#REF!*(E193*F193+G193), IF(#REF!="Reserva MT 1 - SUB",D193*#REF!*(E193*F193+G193), IF(#REF!="Reserva MT 2 - SUB",D193*#REF!*(E193*F193+G193),IF(#REF!="THW AL 600 V",D193*#REF!*(E193*F193+G193), IF(#REF!="THWN AL 600 V",D193*#REF!*(E193*F193+G193),IF(#REF!="THWN-2 AL 600 V",D193*#REF!*(E193*F193+G193),IF(#REF!="THWN-2 Cu 600 V",D193*#REF!*(E193*F193+G193), IF(#REF!="Reserva BT 2 - SUB",D193*#REF!*(E193*F193+G193), IF(#REF!="Reserva BT 3 - SUB",D193*#REF!*(E193*F193+G193), IF(#REF!="Reserva BT 4 - SUB",D193*#REF!*(E193*F193+G193), IF(#REF!="Reserva BT 5 - SUB",D193*#REF!*(E193*F193+G193),”Error”)))))))))))))))))</f>
        <v>#REF!</v>
      </c>
      <c r="J193" s="25" t="e">
        <f>IF(#REF!="Aérea",'Costos iniciales'!H193,IF(#REF!="Subterránea",'Costos iniciales'!I193,"Error"))</f>
        <v>#REF!</v>
      </c>
    </row>
    <row r="194" spans="2:10" x14ac:dyDescent="0.25">
      <c r="B194" s="2">
        <v>9</v>
      </c>
      <c r="C194" s="21">
        <v>250</v>
      </c>
      <c r="D194" s="16" t="e">
        <f>IF(B194=1,#REF!,IF(B194=2,#REF!,IF(B194=3,#REF!,IF(B194=4,#REF!,IF(B194=5,#REF!,IF(B194=6,#REF!,IF(B194=7,#REF!,IF(B194=8,#REF!, IF(B194=9,#REF!,IF(B194=10,#REF!,IF(B194=11,#REF!,”Error”)))))))))))</f>
        <v>#REF!</v>
      </c>
      <c r="E194" s="16" t="e">
        <f>IF(#REF!="Trifásico",3,IF(#REF!="Bifásico",2,IF(#REF!="Monofásico",1)))</f>
        <v>#REF!</v>
      </c>
      <c r="F194" s="16" t="e">
        <f>#REF!</f>
        <v>#REF!</v>
      </c>
      <c r="G194" s="16" t="e">
        <f>IF(#REF!="Si",1,IF(#REF!="No",0))</f>
        <v>#REF!</v>
      </c>
      <c r="H194" s="28" t="e">
        <f>IF(#REF!="Aérea",IF(#REF!="ACSR",D194*#REF!*(E194*F194+G194),IF(#REF!="AAAC",D194*#REF!*(E194*F194+G194),IF(#REF!="AAC semiaislado XLPE 15kV",D194*#REF!*(E194*F194+G194),IF(#REF!="ACSR semiaislado XLPE 15kV",D194*#REF!*(E194*F194+G194), IF(#REF!="AAAC semiaislado XLPE 35kV",D194*#REF!*(E194*F194+G194), IF(#REF!="ACSR semiaislado XLPE 35kV",D194*#REF!*(E194*F194+G194), IF(#REF!="AAAC semiaislado XLPE 35kV",D194*#REF!*(E194*F194+G194), IF(#REF!="AAAC semiaislado XLPE 44kV",D194*#REF!*(E194*F194+G194),IF(#REF!="Trenzada AL",D194*#REF!*(E194*F194+G194), IF(#REF!="Trenzada Cu",D194*#REF!*(E194*F194+G194),IF(#REF!="Cable autosoportado neutro AAAC - XLPE",D194*#REF!*(E194*F194+G194), IF(#REF!="Acometida concéntrica XLPE - 600 V",D194*#REF!*(E194*F194+G194), IF(#REF!="Cable autosoportado neutro ACSR - XLPE",D194*#REF!*(E194*F194+G194), IF(#REF!="Reserva BT 4 - AEO",D194*#REF!*(E194*F194+G194), IF(#REF!="Reserva BT 5 - AEO",D194*#REF!*(E194*F194+G194),”Error”))))))))))))))))</f>
        <v>#REF!</v>
      </c>
      <c r="I194" s="6" t="e">
        <f>IF(#REF!="Subterránea",IF(#REF!="XLPE Cu - 15 kV",D194*#REF!*(E194*F194+G194),IF(#REF!="XLPE Cu - 38 kV",D194*#REF!*(E194*F194+G194),IF(#REF!="XLPE Cu - 46 kV",D194*#REF!*(E194*F194+G194),IF(#REF!="XLPE AL - 15 kV",D194*#REF!*(E194*F194+G194), IF(#REF!="XLPE AL - 38 kV",D194*#REF!*(E194*F194+G194), IF(#REF!="XLPE AL - 46 kV",D194*#REF!*(E194*F194+G194), IF(#REF!="Reserva MT 1 - SUB",D194*#REF!*(E194*F194+G194), IF(#REF!="Reserva MT 2 - SUB",D194*#REF!*(E194*F194+G194),IF(#REF!="THW AL 600 V",D194*#REF!*(E194*F194+G194), IF(#REF!="THWN AL 600 V",D194*#REF!*(E194*F194+G194),IF(#REF!="THWN-2 AL 600 V",D194*#REF!*(E194*F194+G194),IF(#REF!="THWN-2 Cu 600 V",D194*#REF!*(E194*F194+G194), IF(#REF!="Reserva BT 2 - SUB",D194*#REF!*(E194*F194+G194), IF(#REF!="Reserva BT 3 - SUB",D194*#REF!*(E194*F194+G194), IF(#REF!="Reserva BT 4 - SUB",D194*#REF!*(E194*F194+G194), IF(#REF!="Reserva BT 5 - SUB",D194*#REF!*(E194*F194+G194),”Error”)))))))))))))))))</f>
        <v>#REF!</v>
      </c>
      <c r="J194" s="25" t="e">
        <f>IF(#REF!="Aérea",'Costos iniciales'!H194,IF(#REF!="Subterránea",'Costos iniciales'!I194,"Error"))</f>
        <v>#REF!</v>
      </c>
    </row>
    <row r="195" spans="2:10" x14ac:dyDescent="0.25">
      <c r="B195" s="2">
        <v>9</v>
      </c>
      <c r="C195" s="22" t="s">
        <v>23</v>
      </c>
      <c r="D195" s="16" t="e">
        <f>IF(B195=1,#REF!,IF(B195=2,#REF!,IF(B195=3,#REF!,IF(B195=4,#REF!,IF(B195=5,#REF!,IF(B195=6,#REF!,IF(B195=7,#REF!,IF(B195=8,#REF!, IF(B195=9,#REF!,IF(B195=10,#REF!,IF(B195=11,#REF!,”Error”)))))))))))</f>
        <v>#REF!</v>
      </c>
      <c r="E195" s="16" t="e">
        <f>IF(#REF!="Trifásico",3,IF(#REF!="Bifásico",2,IF(#REF!="Monofásico",1)))</f>
        <v>#REF!</v>
      </c>
      <c r="F195" s="16" t="e">
        <f>#REF!</f>
        <v>#REF!</v>
      </c>
      <c r="G195" s="16" t="e">
        <f>IF(#REF!="Si",1,IF(#REF!="No",0))</f>
        <v>#REF!</v>
      </c>
      <c r="H195" s="28" t="e">
        <f>IF(#REF!="Aérea",IF(#REF!="ACSR",D195*#REF!*(E195*F195+G195),IF(#REF!="AAAC",D195*#REF!*(E195*F195+G195),IF(#REF!="AAC semiaislado XLPE 15kV",D195*#REF!*(E195*F195+G195),IF(#REF!="ACSR semiaislado XLPE 15kV",D195*#REF!*(E195*F195+G195), IF(#REF!="AAAC semiaislado XLPE 35kV",D195*#REF!*(E195*F195+G195), IF(#REF!="ACSR semiaislado XLPE 35kV",D195*#REF!*(E195*F195+G195), IF(#REF!="AAAC semiaislado XLPE 35kV",D195*#REF!*(E195*F195+G195), IF(#REF!="AAAC semiaislado XLPE 44kV",D195*#REF!*(E195*F195+G195),IF(#REF!="Trenzada AL",D195*#REF!*(E195*F195+G195), IF(#REF!="Trenzada Cu",D195*#REF!*(E195*F195+G195),IF(#REF!="Cable autosoportado neutro AAAC - XLPE",D195*#REF!*(E195*F195+G195), IF(#REF!="Acometida concéntrica XLPE - 600 V",D195*#REF!*(E195*F195+G195), IF(#REF!="Cable autosoportado neutro ACSR - XLPE",D195*#REF!*(E195*F195+G195), IF(#REF!="Reserva BT 4 - AEO",D195*#REF!*(E195*F195+G195), IF(#REF!="Reserva BT 5 - AEO",D195*#REF!*(E195*F195+G195),”Error”))))))))))))))))</f>
        <v>#REF!</v>
      </c>
      <c r="I195" s="6" t="e">
        <f>IF(#REF!="Subterránea",IF(#REF!="XLPE Cu - 15 kV",D195*#REF!*(E195*F195+G195),IF(#REF!="XLPE Cu - 38 kV",D195*#REF!*(E195*F195+G195),IF(#REF!="XLPE Cu - 46 kV",D195*#REF!*(E195*F195+G195),IF(#REF!="XLPE AL - 15 kV",D195*#REF!*(E195*F195+G195), IF(#REF!="XLPE AL - 38 kV",D195*#REF!*(E195*F195+G195), IF(#REF!="XLPE AL - 46 kV",D195*#REF!*(E195*F195+G195), IF(#REF!="Reserva MT 1 - SUB",D195*#REF!*(E195*F195+G195), IF(#REF!="Reserva MT 2 - SUB",D195*#REF!*(E195*F195+G195),IF(#REF!="THW AL 600 V",D195*#REF!*(E195*F195+G195), IF(#REF!="THWN AL 600 V",D195*#REF!*(E195*F195+G195),IF(#REF!="THWN-2 AL 600 V",D195*#REF!*(E195*F195+G195),IF(#REF!="THWN-2 Cu 600 V",D195*#REF!*(E195*F195+G195), IF(#REF!="Reserva BT 2 - SUB",D195*#REF!*(E195*F195+G195), IF(#REF!="Reserva BT 3 - SUB",D195*#REF!*(E195*F195+G195), IF(#REF!="Reserva BT 4 - SUB",D195*#REF!*(E195*F195+G195), IF(#REF!="Reserva BT 5 - SUB",D195*#REF!*(E195*F195+G195),”Error”)))))))))))))))))</f>
        <v>#REF!</v>
      </c>
      <c r="J195" s="25" t="e">
        <f>IF(#REF!="Aérea",'Costos iniciales'!H195,IF(#REF!="Subterránea",'Costos iniciales'!I195,"Error"))</f>
        <v>#REF!</v>
      </c>
    </row>
    <row r="196" spans="2:10" x14ac:dyDescent="0.25">
      <c r="B196" s="2">
        <v>9</v>
      </c>
      <c r="C196" s="20" t="s">
        <v>22</v>
      </c>
      <c r="D196" s="16" t="e">
        <f>IF(B196=1,#REF!,IF(B196=2,#REF!,IF(B196=3,#REF!,IF(B196=4,#REF!,IF(B196=5,#REF!,IF(B196=6,#REF!,IF(B196=7,#REF!,IF(B196=8,#REF!, IF(B196=9,#REF!,IF(B196=10,#REF!,IF(B196=11,#REF!,”Error”)))))))))))</f>
        <v>#REF!</v>
      </c>
      <c r="E196" s="16" t="e">
        <f>IF(#REF!="Trifásico",3,IF(#REF!="Bifásico",2,IF(#REF!="Monofásico",1)))</f>
        <v>#REF!</v>
      </c>
      <c r="F196" s="16" t="e">
        <f>#REF!</f>
        <v>#REF!</v>
      </c>
      <c r="G196" s="16" t="e">
        <f>IF(#REF!="Si",1,IF(#REF!="No",0))</f>
        <v>#REF!</v>
      </c>
      <c r="H196" s="28" t="e">
        <f>IF(#REF!="Aérea",IF(#REF!="ACSR",D196*#REF!*(E196*F196+G196),IF(#REF!="AAAC",D196*#REF!*(E196*F196+G196),IF(#REF!="AAC semiaislado XLPE 15kV",D196*#REF!*(E196*F196+G196),IF(#REF!="ACSR semiaislado XLPE 15kV",D196*#REF!*(E196*F196+G196), IF(#REF!="AAAC semiaislado XLPE 35kV",D196*#REF!*(E196*F196+G196), IF(#REF!="ACSR semiaislado XLPE 35kV",D196*#REF!*(E196*F196+G196), IF(#REF!="AAAC semiaislado XLPE 35kV",D196*#REF!*(E196*F196+G196), IF(#REF!="AAAC semiaislado XLPE 44kV",D196*#REF!*(E196*F196+G196),IF(#REF!="Trenzada AL",D196*#REF!*(E196*F196+G196), IF(#REF!="Trenzada Cu",D196*#REF!*(E196*F196+G196),IF(#REF!="Cable autosoportado neutro AAAC - XLPE",D196*#REF!*(E196*F196+G196), IF(#REF!="Acometida concéntrica XLPE - 600 V",D196*#REF!*(E196*F196+G196), IF(#REF!="Cable autosoportado neutro ACSR - XLPE",D196*#REF!*(E196*F196+G196), IF(#REF!="Reserva BT 4 - AEO",D196*#REF!*(E196*F196+G196), IF(#REF!="Reserva BT 5 - AEO",D196*#REF!*(E196*F196+G196),”Error”))))))))))))))))</f>
        <v>#REF!</v>
      </c>
      <c r="I196" s="6" t="e">
        <f>IF(#REF!="Subterránea",IF(#REF!="XLPE Cu - 15 kV",D196*#REF!*(E196*F196+G196),IF(#REF!="XLPE Cu - 38 kV",D196*#REF!*(E196*F196+G196),IF(#REF!="XLPE Cu - 46 kV",D196*#REF!*(E196*F196+G196),IF(#REF!="XLPE AL - 15 kV",D196*#REF!*(E196*F196+G196), IF(#REF!="XLPE AL - 38 kV",D196*#REF!*(E196*F196+G196), IF(#REF!="XLPE AL - 46 kV",D196*#REF!*(E196*F196+G196), IF(#REF!="Reserva MT 1 - SUB",D196*#REF!*(E196*F196+G196), IF(#REF!="Reserva MT 2 - SUB",D196*#REF!*(E196*F196+G196),IF(#REF!="THW AL 600 V",D196*#REF!*(E196*F196+G196), IF(#REF!="THWN AL 600 V",D196*#REF!*(E196*F196+G196),IF(#REF!="THWN-2 AL 600 V",D196*#REF!*(E196*F196+G196),IF(#REF!="THWN-2 Cu 600 V",D196*#REF!*(E196*F196+G196), IF(#REF!="Reserva BT 2 - SUB",D196*#REF!*(E196*F196+G196), IF(#REF!="Reserva BT 3 - SUB",D196*#REF!*(E196*F196+G196), IF(#REF!="Reserva BT 4 - SUB",D196*#REF!*(E196*F196+G196), IF(#REF!="Reserva BT 5 - SUB",D196*#REF!*(E196*F196+G196),”Error”)))))))))))))))))</f>
        <v>#REF!</v>
      </c>
      <c r="J196" s="25" t="e">
        <f>IF(#REF!="Aérea",'Costos iniciales'!H196,IF(#REF!="Subterránea",'Costos iniciales'!I196,"Error"))</f>
        <v>#REF!</v>
      </c>
    </row>
    <row r="197" spans="2:10" x14ac:dyDescent="0.25">
      <c r="B197" s="2">
        <v>9</v>
      </c>
      <c r="C197" s="20" t="s">
        <v>21</v>
      </c>
      <c r="D197" s="16" t="e">
        <f>IF(B197=1,#REF!,IF(B197=2,#REF!,IF(B197=3,#REF!,IF(B197=4,#REF!,IF(B197=5,#REF!,IF(B197=6,#REF!,IF(B197=7,#REF!,IF(B197=8,#REF!, IF(B197=9,#REF!,IF(B197=10,#REF!,IF(B197=11,#REF!,”Error”)))))))))))</f>
        <v>#REF!</v>
      </c>
      <c r="E197" s="16" t="e">
        <f>IF(#REF!="Trifásico",3,IF(#REF!="Bifásico",2,IF(#REF!="Monofásico",1)))</f>
        <v>#REF!</v>
      </c>
      <c r="F197" s="16" t="e">
        <f>#REF!</f>
        <v>#REF!</v>
      </c>
      <c r="G197" s="16" t="e">
        <f>IF(#REF!="Si",1,IF(#REF!="No",0))</f>
        <v>#REF!</v>
      </c>
      <c r="H197" s="28" t="e">
        <f>IF(#REF!="Aérea",IF(#REF!="ACSR",D197*#REF!*(E197*F197+G197),IF(#REF!="AAAC",D197*#REF!*(E197*F197+G197),IF(#REF!="AAC semiaislado XLPE 15kV",D197*#REF!*(E197*F197+G197),IF(#REF!="ACSR semiaislado XLPE 15kV",D197*#REF!*(E197*F197+G197), IF(#REF!="AAAC semiaislado XLPE 35kV",D197*#REF!*(E197*F197+G197), IF(#REF!="ACSR semiaislado XLPE 35kV",D197*#REF!*(E197*F197+G197), IF(#REF!="AAAC semiaislado XLPE 35kV",D197*#REF!*(E197*F197+G197), IF(#REF!="AAAC semiaislado XLPE 44kV",D197*#REF!*(E197*F197+G197),IF(#REF!="Trenzada AL",D197*#REF!*(E197*F197+G197), IF(#REF!="Trenzada Cu",D197*#REF!*(E197*F197+G197),IF(#REF!="Cable autosoportado neutro AAAC - XLPE",D197*#REF!*(E197*F197+G197), IF(#REF!="Acometida concéntrica XLPE - 600 V",D197*#REF!*(E197*F197+G197), IF(#REF!="Cable autosoportado neutro ACSR - XLPE",D197*#REF!*(E197*F197+G197), IF(#REF!="Reserva BT 4 - AEO",D197*#REF!*(E197*F197+G197), IF(#REF!="Reserva BT 5 - AEO",D197*#REF!*(E197*F197+G197),”Error”))))))))))))))))</f>
        <v>#REF!</v>
      </c>
      <c r="I197" s="6" t="e">
        <f>IF(#REF!="Subterránea",IF(#REF!="XLPE Cu - 15 kV",D197*#REF!*(E197*F197+G197),IF(#REF!="XLPE Cu - 38 kV",D197*#REF!*(E197*F197+G197),IF(#REF!="XLPE Cu - 46 kV",D197*#REF!*(E197*F197+G197),IF(#REF!="XLPE AL - 15 kV",D197*#REF!*(E197*F197+G197), IF(#REF!="XLPE AL - 38 kV",D197*#REF!*(E197*F197+G197), IF(#REF!="XLPE AL - 46 kV",D197*#REF!*(E197*F197+G197), IF(#REF!="Reserva MT 1 - SUB",D197*#REF!*(E197*F197+G197), IF(#REF!="Reserva MT 2 - SUB",D197*#REF!*(E197*F197+G197),IF(#REF!="THW AL 600 V",D197*#REF!*(E197*F197+G197), IF(#REF!="THWN AL 600 V",D197*#REF!*(E197*F197+G197),IF(#REF!="THWN-2 AL 600 V",D197*#REF!*(E197*F197+G197),IF(#REF!="THWN-2 Cu 600 V",D197*#REF!*(E197*F197+G197), IF(#REF!="Reserva BT 2 - SUB",D197*#REF!*(E197*F197+G197), IF(#REF!="Reserva BT 3 - SUB",D197*#REF!*(E197*F197+G197), IF(#REF!="Reserva BT 4 - SUB",D197*#REF!*(E197*F197+G197), IF(#REF!="Reserva BT 5 - SUB",D197*#REF!*(E197*F197+G197),”Error”)))))))))))))))))</f>
        <v>#REF!</v>
      </c>
      <c r="J197" s="25" t="e">
        <f>IF(#REF!="Aérea",'Costos iniciales'!H197,IF(#REF!="Subterránea",'Costos iniciales'!I197,"Error"))</f>
        <v>#REF!</v>
      </c>
    </row>
    <row r="198" spans="2:10" x14ac:dyDescent="0.25">
      <c r="B198" s="2">
        <v>9</v>
      </c>
      <c r="C198" s="20" t="s">
        <v>20</v>
      </c>
      <c r="D198" s="16" t="e">
        <f>IF(B198=1,#REF!,IF(B198=2,#REF!,IF(B198=3,#REF!,IF(B198=4,#REF!,IF(B198=5,#REF!,IF(B198=6,#REF!,IF(B198=7,#REF!,IF(B198=8,#REF!, IF(B198=9,#REF!,IF(B198=10,#REF!,IF(B198=11,#REF!,”Error”)))))))))))</f>
        <v>#REF!</v>
      </c>
      <c r="E198" s="16" t="e">
        <f>IF(#REF!="Trifásico",3,IF(#REF!="Bifásico",2,IF(#REF!="Monofásico",1)))</f>
        <v>#REF!</v>
      </c>
      <c r="F198" s="16" t="e">
        <f>#REF!</f>
        <v>#REF!</v>
      </c>
      <c r="G198" s="16" t="e">
        <f>IF(#REF!="Si",1,IF(#REF!="No",0))</f>
        <v>#REF!</v>
      </c>
      <c r="H198" s="28" t="e">
        <f>IF(#REF!="Aérea",IF(#REF!="ACSR",D198*#REF!*(E198*F198+G198),IF(#REF!="AAAC",D198*#REF!*(E198*F198+G198),IF(#REF!="AAC semiaislado XLPE 15kV",D198*#REF!*(E198*F198+G198),IF(#REF!="ACSR semiaislado XLPE 15kV",D198*#REF!*(E198*F198+G198), IF(#REF!="AAAC semiaislado XLPE 35kV",D198*#REF!*(E198*F198+G198), IF(#REF!="ACSR semiaislado XLPE 35kV",D198*#REF!*(E198*F198+G198), IF(#REF!="AAAC semiaislado XLPE 35kV",D198*#REF!*(E198*F198+G198), IF(#REF!="AAAC semiaislado XLPE 44kV",D198*#REF!*(E198*F198+G198),IF(#REF!="Trenzada AL",D198*#REF!*(E198*F198+G198), IF(#REF!="Trenzada Cu",D198*#REF!*(E198*F198+G198),IF(#REF!="Cable autosoportado neutro AAAC - XLPE",D198*#REF!*(E198*F198+G198), IF(#REF!="Acometida concéntrica XLPE - 600 V",D198*#REF!*(E198*F198+G198), IF(#REF!="Cable autosoportado neutro ACSR - XLPE",D198*#REF!*(E198*F198+G198), IF(#REF!="Reserva BT 4 - AEO",D198*#REF!*(E198*F198+G198), IF(#REF!="Reserva BT 5 - AEO",D198*#REF!*(E198*F198+G198),”Error”))))))))))))))))</f>
        <v>#REF!</v>
      </c>
      <c r="I198" s="6" t="e">
        <f>IF(#REF!="Subterránea",IF(#REF!="XLPE Cu - 15 kV",D198*#REF!*(E198*F198+G198),IF(#REF!="XLPE Cu - 38 kV",D198*#REF!*(E198*F198+G198),IF(#REF!="XLPE Cu - 46 kV",D198*#REF!*(E198*F198+G198),IF(#REF!="XLPE AL - 15 kV",D198*#REF!*(E198*F198+G198), IF(#REF!="XLPE AL - 38 kV",D198*#REF!*(E198*F198+G198), IF(#REF!="XLPE AL - 46 kV",D198*#REF!*(E198*F198+G198), IF(#REF!="Reserva MT 1 - SUB",D198*#REF!*(E198*F198+G198), IF(#REF!="Reserva MT 2 - SUB",D198*#REF!*(E198*F198+G198),IF(#REF!="THW AL 600 V",D198*#REF!*(E198*F198+G198), IF(#REF!="THWN AL 600 V",D198*#REF!*(E198*F198+G198),IF(#REF!="THWN-2 AL 600 V",D198*#REF!*(E198*F198+G198),IF(#REF!="THWN-2 Cu 600 V",D198*#REF!*(E198*F198+G198), IF(#REF!="Reserva BT 2 - SUB",D198*#REF!*(E198*F198+G198), IF(#REF!="Reserva BT 3 - SUB",D198*#REF!*(E198*F198+G198), IF(#REF!="Reserva BT 4 - SUB",D198*#REF!*(E198*F198+G198), IF(#REF!="Reserva BT 5 - SUB",D198*#REF!*(E198*F198+G198),”Error”)))))))))))))))))</f>
        <v>#REF!</v>
      </c>
      <c r="J198" s="25" t="e">
        <f>IF(#REF!="Aérea",'Costos iniciales'!H198,IF(#REF!="Subterránea",'Costos iniciales'!I198,"Error"))</f>
        <v>#REF!</v>
      </c>
    </row>
    <row r="199" spans="2:10" x14ac:dyDescent="0.25">
      <c r="B199" s="2">
        <v>9</v>
      </c>
      <c r="C199" s="20">
        <v>1</v>
      </c>
      <c r="D199" s="16" t="e">
        <f>IF(B199=1,#REF!,IF(B199=2,#REF!,IF(B199=3,#REF!,IF(B199=4,#REF!,IF(B199=5,#REF!,IF(B199=6,#REF!,IF(B199=7,#REF!,IF(B199=8,#REF!, IF(B199=9,#REF!,IF(B199=10,#REF!,IF(B199=11,#REF!,”Error”)))))))))))</f>
        <v>#REF!</v>
      </c>
      <c r="E199" s="16" t="e">
        <f>IF(#REF!="Trifásico",3,IF(#REF!="Bifásico",2,IF(#REF!="Monofásico",1)))</f>
        <v>#REF!</v>
      </c>
      <c r="F199" s="16" t="e">
        <f>#REF!</f>
        <v>#REF!</v>
      </c>
      <c r="G199" s="16" t="e">
        <f>IF(#REF!="Si",1,IF(#REF!="No",0))</f>
        <v>#REF!</v>
      </c>
      <c r="H199" s="28" t="e">
        <f>IF(#REF!="Aérea",IF(#REF!="ACSR",D199*#REF!*(E199*F199+G199),IF(#REF!="AAAC",D199*#REF!*(E199*F199+G199),IF(#REF!="AAC semiaislado XLPE 15kV",D199*#REF!*(E199*F199+G199),IF(#REF!="ACSR semiaislado XLPE 15kV",D199*#REF!*(E199*F199+G199), IF(#REF!="AAAC semiaislado XLPE 35kV",D199*#REF!*(E199*F199+G199), IF(#REF!="ACSR semiaislado XLPE 35kV",D199*#REF!*(E199*F199+G199), IF(#REF!="AAAC semiaislado XLPE 35kV",D199*#REF!*(E199*F199+G199), IF(#REF!="AAAC semiaislado XLPE 44kV",D199*#REF!*(E199*F199+G199),IF(#REF!="Trenzada AL",D199*#REF!*(E199*F199+G199), IF(#REF!="Trenzada Cu",D199*#REF!*(E199*F199+G199),IF(#REF!="Cable autosoportado neutro AAAC - XLPE",D199*#REF!*(E199*F199+G199), IF(#REF!="Acometida concéntrica XLPE - 600 V",D199*#REF!*(E199*F199+G199), IF(#REF!="Cable autosoportado neutro ACSR - XLPE",D199*#REF!*(E199*F199+G199), IF(#REF!="Reserva BT 4 - AEO",D199*#REF!*(E199*F199+G199), IF(#REF!="Reserva BT 5 - AEO",D199*#REF!*(E199*F199+G199),”Error”))))))))))))))))</f>
        <v>#REF!</v>
      </c>
      <c r="I199" s="6" t="e">
        <f>IF(#REF!="Subterránea",IF(#REF!="XLPE Cu - 15 kV",D199*#REF!*(E199*F199+G199),IF(#REF!="XLPE Cu - 38 kV",D199*#REF!*(E199*F199+G199),IF(#REF!="XLPE Cu - 46 kV",D199*#REF!*(E199*F199+G199),IF(#REF!="XLPE AL - 15 kV",D199*#REF!*(E199*F199+G199), IF(#REF!="XLPE AL - 38 kV",D199*#REF!*(E199*F199+G199), IF(#REF!="XLPE AL - 46 kV",D199*#REF!*(E199*F199+G199), IF(#REF!="Reserva MT 1 - SUB",D199*#REF!*(E199*F199+G199), IF(#REF!="Reserva MT 2 - SUB",D199*#REF!*(E199*F199+G199),IF(#REF!="THW AL 600 V",D199*#REF!*(E199*F199+G199), IF(#REF!="THWN AL 600 V",D199*#REF!*(E199*F199+G199),IF(#REF!="THWN-2 AL 600 V",D199*#REF!*(E199*F199+G199),IF(#REF!="THWN-2 Cu 600 V",D199*#REF!*(E199*F199+G199), IF(#REF!="Reserva BT 2 - SUB",D199*#REF!*(E199*F199+G199), IF(#REF!="Reserva BT 3 - SUB",D199*#REF!*(E199*F199+G199), IF(#REF!="Reserva BT 4 - SUB",D199*#REF!*(E199*F199+G199), IF(#REF!="Reserva BT 5 - SUB",D199*#REF!*(E199*F199+G199),”Error”)))))))))))))))))</f>
        <v>#REF!</v>
      </c>
      <c r="J199" s="25" t="e">
        <f>IF(#REF!="Aérea",'Costos iniciales'!H199,IF(#REF!="Subterránea",'Costos iniciales'!I199,"Error"))</f>
        <v>#REF!</v>
      </c>
    </row>
    <row r="200" spans="2:10" x14ac:dyDescent="0.25">
      <c r="B200" s="2">
        <v>9</v>
      </c>
      <c r="C200" s="20">
        <v>2</v>
      </c>
      <c r="D200" s="16" t="e">
        <f>IF(B200=1,#REF!,IF(B200=2,#REF!,IF(B200=3,#REF!,IF(B200=4,#REF!,IF(B200=5,#REF!,IF(B200=6,#REF!,IF(B200=7,#REF!,IF(B200=8,#REF!, IF(B200=9,#REF!,IF(B200=10,#REF!,IF(B200=11,#REF!,”Error”)))))))))))</f>
        <v>#REF!</v>
      </c>
      <c r="E200" s="16" t="e">
        <f>IF(#REF!="Trifásico",3,IF(#REF!="Bifásico",2,IF(#REF!="Monofásico",1)))</f>
        <v>#REF!</v>
      </c>
      <c r="F200" s="16" t="e">
        <f>#REF!</f>
        <v>#REF!</v>
      </c>
      <c r="G200" s="16" t="e">
        <f>IF(#REF!="Si",1,IF(#REF!="No",0))</f>
        <v>#REF!</v>
      </c>
      <c r="H200" s="28" t="e">
        <f>IF(#REF!="Aérea",IF(#REF!="ACSR",D200*#REF!*(E200*F200+G200),IF(#REF!="AAAC",D200*#REF!*(E200*F200+G200),IF(#REF!="AAC semiaislado XLPE 15kV",D200*#REF!*(E200*F200+G200),IF(#REF!="ACSR semiaislado XLPE 15kV",D200*#REF!*(E200*F200+G200), IF(#REF!="AAAC semiaislado XLPE 35kV",D200*#REF!*(E200*F200+G200), IF(#REF!="ACSR semiaislado XLPE 35kV",D200*#REF!*(E200*F200+G200), IF(#REF!="AAAC semiaislado XLPE 35kV",D200*#REF!*(E200*F200+G200), IF(#REF!="AAAC semiaislado XLPE 44kV",D200*#REF!*(E200*F200+G200),IF(#REF!="Trenzada AL",D200*#REF!*(E200*F200+G200), IF(#REF!="Trenzada Cu",D200*#REF!*(E200*F200+G200),IF(#REF!="Cable autosoportado neutro AAAC - XLPE",D200*#REF!*(E200*F200+G200), IF(#REF!="Acometida concéntrica XLPE - 600 V",D200*#REF!*(E200*F200+G200), IF(#REF!="Cable autosoportado neutro ACSR - XLPE",D200*#REF!*(E200*F200+G200), IF(#REF!="Reserva BT 4 - AEO",D200*#REF!*(E200*F200+G200), IF(#REF!="Reserva BT 5 - AEO",D200*#REF!*(E200*F200+G200),”Error”))))))))))))))))</f>
        <v>#REF!</v>
      </c>
      <c r="I200" s="6" t="e">
        <f>IF(#REF!="Subterránea",IF(#REF!="XLPE Cu - 15 kV",D200*#REF!*(E200*F200+G200),IF(#REF!="XLPE Cu - 38 kV",D200*#REF!*(E200*F200+G200),IF(#REF!="XLPE Cu - 46 kV",D200*#REF!*(E200*F200+G200),IF(#REF!="XLPE AL - 15 kV",D200*#REF!*(E200*F200+G200), IF(#REF!="XLPE AL - 38 kV",D200*#REF!*(E200*F200+G200), IF(#REF!="XLPE AL - 46 kV",D200*#REF!*(E200*F200+G200), IF(#REF!="Reserva MT 1 - SUB",D200*#REF!*(E200*F200+G200), IF(#REF!="Reserva MT 2 - SUB",D200*#REF!*(E200*F200+G200),IF(#REF!="THW AL 600 V",D200*#REF!*(E200*F200+G200), IF(#REF!="THWN AL 600 V",D200*#REF!*(E200*F200+G200),IF(#REF!="THWN-2 AL 600 V",D200*#REF!*(E200*F200+G200),IF(#REF!="THWN-2 Cu 600 V",D200*#REF!*(E200*F200+G200), IF(#REF!="Reserva BT 2 - SUB",D200*#REF!*(E200*F200+G200), IF(#REF!="Reserva BT 3 - SUB",D200*#REF!*(E200*F200+G200), IF(#REF!="Reserva BT 4 - SUB",D200*#REF!*(E200*F200+G200), IF(#REF!="Reserva BT 5 - SUB",D200*#REF!*(E200*F200+G200),”Error”)))))))))))))))))</f>
        <v>#REF!</v>
      </c>
      <c r="J200" s="25" t="e">
        <f>IF(#REF!="Aérea",'Costos iniciales'!H200,IF(#REF!="Subterránea",'Costos iniciales'!I200,"Error"))</f>
        <v>#REF!</v>
      </c>
    </row>
    <row r="201" spans="2:10" x14ac:dyDescent="0.25">
      <c r="B201" s="2">
        <v>9</v>
      </c>
      <c r="C201" s="20">
        <v>4</v>
      </c>
      <c r="D201" s="16" t="e">
        <f>IF(B201=1,#REF!,IF(B201=2,#REF!,IF(B201=3,#REF!,IF(B201=4,#REF!,IF(B201=5,#REF!,IF(B201=6,#REF!,IF(B201=7,#REF!,IF(B201=8,#REF!, IF(B201=9,#REF!,IF(B201=10,#REF!,IF(B201=11,#REF!,”Error”)))))))))))</f>
        <v>#REF!</v>
      </c>
      <c r="E201" s="16" t="e">
        <f>IF(#REF!="Trifásico",3,IF(#REF!="Bifásico",2,IF(#REF!="Monofásico",1)))</f>
        <v>#REF!</v>
      </c>
      <c r="F201" s="16" t="e">
        <f>#REF!</f>
        <v>#REF!</v>
      </c>
      <c r="G201" s="16" t="e">
        <f>IF(#REF!="Si",1,IF(#REF!="No",0))</f>
        <v>#REF!</v>
      </c>
      <c r="H201" s="28" t="e">
        <f>IF(#REF!="Aérea",IF(#REF!="ACSR",D201*#REF!*(E201*F201+G201),IF(#REF!="AAAC",D201*#REF!*(E201*F201+G201),IF(#REF!="AAC semiaislado XLPE 15kV",D201*#REF!*(E201*F201+G201),IF(#REF!="ACSR semiaislado XLPE 15kV",D201*#REF!*(E201*F201+G201), IF(#REF!="AAAC semiaislado XLPE 35kV",D201*#REF!*(E201*F201+G201), IF(#REF!="ACSR semiaislado XLPE 35kV",D201*#REF!*(E201*F201+G201), IF(#REF!="AAAC semiaislado XLPE 35kV",D201*#REF!*(E201*F201+G201), IF(#REF!="AAAC semiaislado XLPE 44kV",D201*#REF!*(E201*F201+G201),IF(#REF!="Trenzada AL",D201*#REF!*(E201*F201+G201), IF(#REF!="Trenzada Cu",D201*#REF!*(E201*F201+G201),IF(#REF!="Cable autosoportado neutro AAAC - XLPE",D201*#REF!*(E201*F201+G201), IF(#REF!="Acometida concéntrica XLPE - 600 V",D201*#REF!*(E201*F201+G201), IF(#REF!="Cable autosoportado neutro ACSR - XLPE",D201*#REF!*(E201*F201+G201), IF(#REF!="Reserva BT 4 - AEO",D201*#REF!*(E201*F201+G201), IF(#REF!="Reserva BT 5 - AEO",D201*#REF!*(E201*F201+G201),”Error”))))))))))))))))</f>
        <v>#REF!</v>
      </c>
      <c r="I201" s="6" t="e">
        <f>IF(#REF!="Subterránea",IF(#REF!="XLPE Cu - 15 kV",D201*#REF!*(E201*F201+G201),IF(#REF!="XLPE Cu - 38 kV",D201*#REF!*(E201*F201+G201),IF(#REF!="XLPE Cu - 46 kV",D201*#REF!*(E201*F201+G201),IF(#REF!="XLPE AL - 15 kV",D201*#REF!*(E201*F201+G201), IF(#REF!="XLPE AL - 38 kV",D201*#REF!*(E201*F201+G201), IF(#REF!="XLPE AL - 46 kV",D201*#REF!*(E201*F201+G201), IF(#REF!="Reserva MT 1 - SUB",D201*#REF!*(E201*F201+G201), IF(#REF!="Reserva MT 2 - SUB",D201*#REF!*(E201*F201+G201),IF(#REF!="THW AL 600 V",D201*#REF!*(E201*F201+G201), IF(#REF!="THWN AL 600 V",D201*#REF!*(E201*F201+G201),IF(#REF!="THWN-2 AL 600 V",D201*#REF!*(E201*F201+G201),IF(#REF!="THWN-2 Cu 600 V",D201*#REF!*(E201*F201+G201), IF(#REF!="Reserva BT 2 - SUB",D201*#REF!*(E201*F201+G201), IF(#REF!="Reserva BT 3 - SUB",D201*#REF!*(E201*F201+G201), IF(#REF!="Reserva BT 4 - SUB",D201*#REF!*(E201*F201+G201), IF(#REF!="Reserva BT 5 - SUB",D201*#REF!*(E201*F201+G201),”Error”)))))))))))))))))</f>
        <v>#REF!</v>
      </c>
      <c r="J201" s="25" t="e">
        <f>IF(#REF!="Aérea",'Costos iniciales'!H201,IF(#REF!="Subterránea",'Costos iniciales'!I201,"Error"))</f>
        <v>#REF!</v>
      </c>
    </row>
    <row r="202" spans="2:10" x14ac:dyDescent="0.25">
      <c r="B202" s="2">
        <v>9</v>
      </c>
      <c r="C202" s="20">
        <v>6</v>
      </c>
      <c r="D202" s="16" t="e">
        <f>IF(B202=1,#REF!,IF(B202=2,#REF!,IF(B202=3,#REF!,IF(B202=4,#REF!,IF(B202=5,#REF!,IF(B202=6,#REF!,IF(B202=7,#REF!,IF(B202=8,#REF!, IF(B202=9,#REF!,IF(B202=10,#REF!,IF(B202=11,#REF!,”Error”)))))))))))</f>
        <v>#REF!</v>
      </c>
      <c r="E202" s="16" t="e">
        <f>IF(#REF!="Trifásico",3,IF(#REF!="Bifásico",2,IF(#REF!="Monofásico",1)))</f>
        <v>#REF!</v>
      </c>
      <c r="F202" s="16" t="e">
        <f>#REF!</f>
        <v>#REF!</v>
      </c>
      <c r="G202" s="16" t="e">
        <f>IF(#REF!="Si",1,IF(#REF!="No",0))</f>
        <v>#REF!</v>
      </c>
      <c r="H202" s="28" t="e">
        <f>IF(#REF!="Aérea",IF(#REF!="ACSR",D202*#REF!*(E202*F202+G202),IF(#REF!="AAAC",D202*#REF!*(E202*F202+G202),IF(#REF!="AAC semiaislado XLPE 15kV",D202*#REF!*(E202*F202+G202),IF(#REF!="ACSR semiaislado XLPE 15kV",D202*#REF!*(E202*F202+G202), IF(#REF!="AAAC semiaislado XLPE 35kV",D202*#REF!*(E202*F202+G202), IF(#REF!="ACSR semiaislado XLPE 35kV",D202*#REF!*(E202*F202+G202), IF(#REF!="AAAC semiaislado XLPE 35kV",D202*#REF!*(E202*F202+G202), IF(#REF!="AAAC semiaislado XLPE 44kV",D202*#REF!*(E202*F202+G202),IF(#REF!="Trenzada AL",D202*#REF!*(E202*F202+G202), IF(#REF!="Trenzada Cu",D202*#REF!*(E202*F202+G202),IF(#REF!="Cable autosoportado neutro AAAC - XLPE",D202*#REF!*(E202*F202+G202), IF(#REF!="Acometida concéntrica XLPE - 600 V",D202*#REF!*(E202*F202+G202), IF(#REF!="Cable autosoportado neutro ACSR - XLPE",D202*#REF!*(E202*F202+G202), IF(#REF!="Reserva BT 4 - AEO",D202*#REF!*(E202*F202+G202), IF(#REF!="Reserva BT 5 - AEO",D202*#REF!*(E202*F202+G202),”Error”))))))))))))))))</f>
        <v>#REF!</v>
      </c>
      <c r="I202" s="6" t="e">
        <f>IF(#REF!="Subterránea",IF(#REF!="XLPE Cu - 15 kV",D202*#REF!*(E202*F202+G202),IF(#REF!="XLPE Cu - 38 kV",D202*#REF!*(E202*F202+G202),IF(#REF!="XLPE Cu - 46 kV",D202*#REF!*(E202*F202+G202),IF(#REF!="XLPE AL - 15 kV",D202*#REF!*(E202*F202+G202), IF(#REF!="XLPE AL - 38 kV",D202*#REF!*(E202*F202+G202), IF(#REF!="XLPE AL - 46 kV",D202*#REF!*(E202*F202+G202), IF(#REF!="Reserva MT 1 - SUB",D202*#REF!*(E202*F202+G202), IF(#REF!="Reserva MT 2 - SUB",D202*#REF!*(E202*F202+G202),IF(#REF!="THW AL 600 V",D202*#REF!*(E202*F202+G202), IF(#REF!="THWN AL 600 V",D202*#REF!*(E202*F202+G202),IF(#REF!="THWN-2 AL 600 V",D202*#REF!*(E202*F202+G202),IF(#REF!="THWN-2 Cu 600 V",D202*#REF!*(E202*F202+G202), IF(#REF!="Reserva BT 2 - SUB",D202*#REF!*(E202*F202+G202), IF(#REF!="Reserva BT 3 - SUB",D202*#REF!*(E202*F202+G202), IF(#REF!="Reserva BT 4 - SUB",D202*#REF!*(E202*F202+G202), IF(#REF!="Reserva BT 5 - SUB",D202*#REF!*(E202*F202+G202),”Error”)))))))))))))))))</f>
        <v>#REF!</v>
      </c>
      <c r="J202" s="25" t="e">
        <f>IF(#REF!="Aérea",'Costos iniciales'!H202,IF(#REF!="Subterránea",'Costos iniciales'!I202,"Error"))</f>
        <v>#REF!</v>
      </c>
    </row>
    <row r="203" spans="2:10" x14ac:dyDescent="0.25">
      <c r="B203" s="2">
        <v>9</v>
      </c>
      <c r="C203" s="7">
        <v>8</v>
      </c>
      <c r="D203" s="16" t="e">
        <f>IF(B203=1,#REF!,IF(B203=2,#REF!,IF(B203=3,#REF!,IF(B203=4,#REF!,IF(B203=5,#REF!,IF(B203=6,#REF!,IF(B203=7,#REF!,IF(B203=8,#REF!, IF(B203=9,#REF!,IF(B203=10,#REF!,IF(B203=11,#REF!,”Error”)))))))))))</f>
        <v>#REF!</v>
      </c>
      <c r="E203" s="16" t="e">
        <f>IF(#REF!="Trifásico",3,IF(#REF!="Bifásico",2,IF(#REF!="Monofásico",1)))</f>
        <v>#REF!</v>
      </c>
      <c r="F203" s="16" t="e">
        <f>#REF!</f>
        <v>#REF!</v>
      </c>
      <c r="G203" s="16" t="e">
        <f>IF(#REF!="Si",1,IF(#REF!="No",0))</f>
        <v>#REF!</v>
      </c>
      <c r="H203" s="28" t="e">
        <f>IF(#REF!="Aérea",IF(#REF!="ACSR",D203*#REF!*(E203*F203+G203),IF(#REF!="AAAC",D203*#REF!*(E203*F203+G203),IF(#REF!="AAC semiaislado XLPE 15kV",D203*#REF!*(E203*F203+G203),IF(#REF!="ACSR semiaislado XLPE 15kV",D203*#REF!*(E203*F203+G203), IF(#REF!="AAAC semiaislado XLPE 35kV",D203*#REF!*(E203*F203+G203), IF(#REF!="ACSR semiaislado XLPE 35kV",D203*#REF!*(E203*F203+G203), IF(#REF!="AAAC semiaislado XLPE 35kV",D203*#REF!*(E203*F203+G203), IF(#REF!="AAAC semiaislado XLPE 44kV",D203*#REF!*(E203*F203+G203),IF(#REF!="Trenzada AL",D203*#REF!*(E203*F203+G203), IF(#REF!="Trenzada Cu",D203*#REF!*(E203*F203+G203),IF(#REF!="Cable autosoportado neutro AAAC - XLPE",D203*#REF!*(E203*F203+G203), IF(#REF!="Acometida concéntrica XLPE - 600 V",D203*#REF!*(E203*F203+G203), IF(#REF!="Cable autosoportado neutro ACSR - XLPE",D203*#REF!*(E203*F203+G203), IF(#REF!="Reserva BT 4 - AEO",D203*#REF!*(E203*F203+G203), IF(#REF!="Reserva BT 5 - AEO",D203*#REF!*(E203*F203+G203),”Error”))))))))))))))))</f>
        <v>#REF!</v>
      </c>
      <c r="I203" s="6" t="e">
        <f>IF(#REF!="Subterránea",IF(#REF!="XLPE Cu - 15 kV",D203*#REF!*(E203*F203+G203),IF(#REF!="XLPE Cu - 38 kV",D203*#REF!*(E203*F203+G203),IF(#REF!="XLPE Cu - 46 kV",D203*#REF!*(E203*F203+G203),IF(#REF!="XLPE AL - 15 kV",D203*#REF!*(E203*F203+G203), IF(#REF!="XLPE AL - 38 kV",D203*#REF!*(E203*F203+G203), IF(#REF!="XLPE AL - 46 kV",D203*#REF!*(E203*F203+G203), IF(#REF!="Reserva MT 1 - SUB",D203*#REF!*(E203*F203+G203), IF(#REF!="Reserva MT 2 - SUB",D203*#REF!*(E203*F203+G203),IF(#REF!="THW AL 600 V",D203*#REF!*(E203*F203+G203), IF(#REF!="THWN AL 600 V",D203*#REF!*(E203*F203+G203),IF(#REF!="THWN-2 AL 600 V",D203*#REF!*(E203*F203+G203),IF(#REF!="THWN-2 Cu 600 V",D203*#REF!*(E203*F203+G203), IF(#REF!="Reserva BT 2 - SUB",D203*#REF!*(E203*F203+G203), IF(#REF!="Reserva BT 3 - SUB",D203*#REF!*(E203*F203+G203), IF(#REF!="Reserva BT 4 - SUB",D203*#REF!*(E203*F203+G203), IF(#REF!="Reserva BT 5 - SUB",D203*#REF!*(E203*F203+G203),”Error”)))))))))))))))))</f>
        <v>#REF!</v>
      </c>
      <c r="J203" s="25" t="e">
        <f>IF(#REF!="Aérea",'Costos iniciales'!H203,IF(#REF!="Subterránea",'Costos iniciales'!I203,"Error"))</f>
        <v>#REF!</v>
      </c>
    </row>
    <row r="204" spans="2:10" x14ac:dyDescent="0.25">
      <c r="B204" s="2">
        <v>9</v>
      </c>
      <c r="C204" s="7"/>
      <c r="D204" s="16" t="e">
        <f>IF(B204=1,#REF!,IF(B204=2,#REF!,IF(B204=3,#REF!,IF(B204=4,#REF!,IF(B204=5,#REF!,IF(B204=6,#REF!,IF(B204=7,#REF!,IF(B204=8,#REF!, IF(B204=9,#REF!,IF(B204=10,#REF!,IF(B204=11,#REF!,”Error”)))))))))))</f>
        <v>#REF!</v>
      </c>
      <c r="E204" s="16" t="e">
        <f>IF(#REF!="Trifásico",3,IF(#REF!="Bifásico",2,IF(#REF!="Monofásico",1)))</f>
        <v>#REF!</v>
      </c>
      <c r="F204" s="16" t="e">
        <f>#REF!</f>
        <v>#REF!</v>
      </c>
      <c r="G204" s="16" t="e">
        <f>IF(#REF!="Si",1,IF(#REF!="No",0))</f>
        <v>#REF!</v>
      </c>
      <c r="H204" s="28" t="e">
        <f>IF(#REF!="Aérea",IF(#REF!="ACSR",D204*#REF!*(E204*F204+G204),IF(#REF!="AAAC",D204*#REF!*(E204*F204+G204),IF(#REF!="AAC semiaislado XLPE 15kV",D204*#REF!*(E204*F204+G204),IF(#REF!="ACSR semiaislado XLPE 15kV",D204*#REF!*(E204*F204+G204), IF(#REF!="AAAC semiaislado XLPE 35kV",D204*#REF!*(E204*F204+G204), IF(#REF!="ACSR semiaislado XLPE 35kV",D204*#REF!*(E204*F204+G204), IF(#REF!="AAAC semiaislado XLPE 35kV",D204*#REF!*(E204*F204+G204), IF(#REF!="AAAC semiaislado XLPE 44kV",D204*#REF!*(E204*F204+G204),IF(#REF!="Trenzada AL",D204*#REF!*(E204*F204+G204), IF(#REF!="Trenzada Cu",D204*#REF!*(E204*F204+G204),IF(#REF!="Cable autosoportado neutro AAAC - XLPE",D204*#REF!*(E204*F204+G204), IF(#REF!="Acometida concéntrica XLPE - 600 V",D204*#REF!*(E204*F204+G204), IF(#REF!="Cable autosoportado neutro ACSR - XLPE",D204*#REF!*(E204*F204+G204), IF(#REF!="Reserva BT 4 - AEO",D204*#REF!*(E204*F204+G204), IF(#REF!="Reserva BT 5 - AEO",D204*#REF!*(E204*F204+G204),”Error”))))))))))))))))</f>
        <v>#REF!</v>
      </c>
      <c r="I204" s="6" t="e">
        <f>IF(#REF!="Subterránea",IF(#REF!="XLPE Cu - 15 kV",D204*#REF!*(E204*F204+G204),IF(#REF!="XLPE Cu - 38 kV",D204*#REF!*(E204*F204+G204),IF(#REF!="XLPE Cu - 46 kV",D204*#REF!*(E204*F204+G204),IF(#REF!="XLPE AL - 15 kV",D204*#REF!*(E204*F204+G204), IF(#REF!="XLPE AL - 38 kV",D204*#REF!*(E204*F204+G204), IF(#REF!="XLPE AL - 46 kV",D204*#REF!*(E204*F204+G204), IF(#REF!="Reserva MT 1 - SUB",D204*#REF!*(E204*F204+G204), IF(#REF!="Reserva MT 2 - SUB",D204*#REF!*(E204*F204+G204),IF(#REF!="THW AL 600 V",D204*#REF!*(E204*F204+G204), IF(#REF!="THWN AL 600 V",D204*#REF!*(E204*F204+G204),IF(#REF!="THWN-2 AL 600 V",D204*#REF!*(E204*F204+G204),IF(#REF!="THWN-2 Cu 600 V",D204*#REF!*(E204*F204+G204), IF(#REF!="Reserva BT 2 - SUB",D204*#REF!*(E204*F204+G204), IF(#REF!="Reserva BT 3 - SUB",D204*#REF!*(E204*F204+G204), IF(#REF!="Reserva BT 4 - SUB",D204*#REF!*(E204*F204+G204), IF(#REF!="Reserva BT 5 - SUB",D204*#REF!*(E204*F204+G204),”Error”)))))))))))))))))</f>
        <v>#REF!</v>
      </c>
      <c r="J204" s="25" t="e">
        <f>IF(#REF!="Aérea",'Costos iniciales'!H204,IF(#REF!="Subterránea",'Costos iniciales'!I204,"Error"))</f>
        <v>#REF!</v>
      </c>
    </row>
    <row r="205" spans="2:10" x14ac:dyDescent="0.25">
      <c r="B205" s="2">
        <v>9</v>
      </c>
      <c r="C205" s="7"/>
      <c r="D205" s="16" t="e">
        <f>IF(B205=1,#REF!,IF(B205=2,#REF!,IF(B205=3,#REF!,IF(B205=4,#REF!,IF(B205=5,#REF!,IF(B205=6,#REF!,IF(B205=7,#REF!,IF(B205=8,#REF!, IF(B205=9,#REF!,IF(B205=10,#REF!,IF(B205=11,#REF!,”Error”)))))))))))</f>
        <v>#REF!</v>
      </c>
      <c r="E205" s="16" t="e">
        <f>IF(#REF!="Trifásico",3,IF(#REF!="Bifásico",2,IF(#REF!="Monofásico",1)))</f>
        <v>#REF!</v>
      </c>
      <c r="F205" s="16" t="e">
        <f>#REF!</f>
        <v>#REF!</v>
      </c>
      <c r="G205" s="16" t="e">
        <f>IF(#REF!="Si",1,IF(#REF!="No",0))</f>
        <v>#REF!</v>
      </c>
      <c r="H205" s="28" t="e">
        <f>IF(#REF!="Aérea",IF(#REF!="ACSR",D205*#REF!*(E205*F205+G205),IF(#REF!="AAAC",D205*#REF!*(E205*F205+G205),IF(#REF!="AAC semiaislado XLPE 15kV",D205*#REF!*(E205*F205+G205),IF(#REF!="ACSR semiaislado XLPE 15kV",D205*#REF!*(E205*F205+G205), IF(#REF!="AAAC semiaislado XLPE 35kV",D205*#REF!*(E205*F205+G205), IF(#REF!="ACSR semiaislado XLPE 35kV",D205*#REF!*(E205*F205+G205), IF(#REF!="AAAC semiaislado XLPE 35kV",D205*#REF!*(E205*F205+G205), IF(#REF!="AAAC semiaislado XLPE 44kV",D205*#REF!*(E205*F205+G205),IF(#REF!="Trenzada AL",D205*#REF!*(E205*F205+G205), IF(#REF!="Trenzada Cu",D205*#REF!*(E205*F205+G205),IF(#REF!="Cable autosoportado neutro AAAC - XLPE",D205*#REF!*(E205*F205+G205), IF(#REF!="Acometida concéntrica XLPE - 600 V",D205*#REF!*(E205*F205+G205), IF(#REF!="Cable autosoportado neutro ACSR - XLPE",D205*#REF!*(E205*F205+G205), IF(#REF!="Reserva BT 4 - AEO",D205*#REF!*(E205*F205+G205), IF(#REF!="Reserva BT 5 - AEO",D205*#REF!*(E205*F205+G205),”Error”))))))))))))))))</f>
        <v>#REF!</v>
      </c>
      <c r="I205" s="6" t="e">
        <f>IF(#REF!="Subterránea",IF(#REF!="XLPE Cu - 15 kV",D205*#REF!*(E205*F205+G205),IF(#REF!="XLPE Cu - 38 kV",D205*#REF!*(E205*F205+G205),IF(#REF!="XLPE Cu - 46 kV",D205*#REF!*(E205*F205+G205),IF(#REF!="XLPE AL - 15 kV",D205*#REF!*(E205*F205+G205), IF(#REF!="XLPE AL - 38 kV",D205*#REF!*(E205*F205+G205), IF(#REF!="XLPE AL - 46 kV",D205*#REF!*(E205*F205+G205), IF(#REF!="Reserva MT 1 - SUB",D205*#REF!*(E205*F205+G205), IF(#REF!="Reserva MT 2 - SUB",D205*#REF!*(E205*F205+G205),IF(#REF!="THW AL 600 V",D205*#REF!*(E205*F205+G205), IF(#REF!="THWN AL 600 V",D205*#REF!*(E205*F205+G205),IF(#REF!="THWN-2 AL 600 V",D205*#REF!*(E205*F205+G205),IF(#REF!="THWN-2 Cu 600 V",D205*#REF!*(E205*F205+G205), IF(#REF!="Reserva BT 2 - SUB",D205*#REF!*(E205*F205+G205), IF(#REF!="Reserva BT 3 - SUB",D205*#REF!*(E205*F205+G205), IF(#REF!="Reserva BT 4 - SUB",D205*#REF!*(E205*F205+G205), IF(#REF!="Reserva BT 5 - SUB",D205*#REF!*(E205*F205+G205),”Error”)))))))))))))))))</f>
        <v>#REF!</v>
      </c>
      <c r="J205" s="25" t="e">
        <f>IF(#REF!="Aérea",'Costos iniciales'!H205,IF(#REF!="Subterránea",'Costos iniciales'!I205,"Error"))</f>
        <v>#REF!</v>
      </c>
    </row>
    <row r="206" spans="2:10" x14ac:dyDescent="0.25">
      <c r="B206" s="2">
        <v>9</v>
      </c>
      <c r="C206" s="8"/>
      <c r="D206" s="16" t="e">
        <f>IF(B206=1,#REF!,IF(B206=2,#REF!,IF(B206=3,#REF!,IF(B206=4,#REF!,IF(B206=5,#REF!,IF(B206=6,#REF!,IF(B206=7,#REF!,IF(B206=8,#REF!, IF(B206=9,#REF!,IF(B206=10,#REF!,IF(B206=11,#REF!,”Error”)))))))))))</f>
        <v>#REF!</v>
      </c>
      <c r="E206" s="16" t="e">
        <f>IF(#REF!="Trifásico",3,IF(#REF!="Bifásico",2,IF(#REF!="Monofásico",1)))</f>
        <v>#REF!</v>
      </c>
      <c r="F206" s="16" t="e">
        <f>#REF!</f>
        <v>#REF!</v>
      </c>
      <c r="G206" s="16" t="e">
        <f>IF(#REF!="Si",1,IF(#REF!="No",0))</f>
        <v>#REF!</v>
      </c>
      <c r="H206" s="28" t="e">
        <f>IF(#REF!="Aérea",IF(#REF!="ACSR",D206*#REF!*(E206*F206+G206),IF(#REF!="AAAC",D206*#REF!*(E206*F206+G206),IF(#REF!="AAC semiaislado XLPE 15kV",D206*#REF!*(E206*F206+G206),IF(#REF!="ACSR semiaislado XLPE 15kV",D206*#REF!*(E206*F206+G206), IF(#REF!="AAAC semiaislado XLPE 35kV",D206*#REF!*(E206*F206+G206), IF(#REF!="ACSR semiaislado XLPE 35kV",D206*#REF!*(E206*F206+G206), IF(#REF!="AAAC semiaislado XLPE 35kV",D206*#REF!*(E206*F206+G206), IF(#REF!="AAAC semiaislado XLPE 44kV",D206*#REF!*(E206*F206+G206),IF(#REF!="Trenzada AL",D206*#REF!*(E206*F206+G206), IF(#REF!="Trenzada Cu",D206*#REF!*(E206*F206+G206),IF(#REF!="Cable autosoportado neutro AAAC - XLPE",D206*#REF!*(E206*F206+G206), IF(#REF!="Acometida concéntrica XLPE - 600 V",D206*#REF!*(E206*F206+G206), IF(#REF!="Cable autosoportado neutro ACSR - XLPE",D206*#REF!*(E206*F206+G206), IF(#REF!="Reserva BT 4 - AEO",D206*#REF!*(E206*F206+G206), IF(#REF!="Reserva BT 5 - AEO",D206*#REF!*(E206*F206+G206),”Error”))))))))))))))))</f>
        <v>#REF!</v>
      </c>
      <c r="I206" s="6" t="e">
        <f>IF(#REF!="Subterránea",IF(#REF!="XLPE Cu - 15 kV",D206*#REF!*(E206*F206+G206),IF(#REF!="XLPE Cu - 38 kV",D206*#REF!*(E206*F206+G206),IF(#REF!="XLPE Cu - 46 kV",D206*#REF!*(E206*F206+G206),IF(#REF!="XLPE AL - 15 kV",D206*#REF!*(E206*F206+G206), IF(#REF!="XLPE AL - 38 kV",D206*#REF!*(E206*F206+G206), IF(#REF!="XLPE AL - 46 kV",D206*#REF!*(E206*F206+G206), IF(#REF!="Reserva MT 1 - SUB",D206*#REF!*(E206*F206+G206), IF(#REF!="Reserva MT 2 - SUB",D206*#REF!*(E206*F206+G206),IF(#REF!="THW AL 600 V",D206*#REF!*(E206*F206+G206), IF(#REF!="THWN AL 600 V",D206*#REF!*(E206*F206+G206),IF(#REF!="THWN-2 AL 600 V",D206*#REF!*(E206*F206+G206),IF(#REF!="THWN-2 Cu 600 V",D206*#REF!*(E206*F206+G206), IF(#REF!="Reserva BT 2 - SUB",D206*#REF!*(E206*F206+G206), IF(#REF!="Reserva BT 3 - SUB",D206*#REF!*(E206*F206+G206), IF(#REF!="Reserva BT 4 - SUB",D206*#REF!*(E206*F206+G206), IF(#REF!="Reserva BT 5 - SUB",D206*#REF!*(E206*F206+G206),”Error”)))))))))))))))))</f>
        <v>#REF!</v>
      </c>
      <c r="J206" s="25" t="e">
        <f>IF(#REF!="Aérea",'Costos iniciales'!H206,IF(#REF!="Subterránea",'Costos iniciales'!I206,"Error"))</f>
        <v>#REF!</v>
      </c>
    </row>
    <row r="207" spans="2:10" x14ac:dyDescent="0.25">
      <c r="B207" s="2">
        <v>9</v>
      </c>
      <c r="C207" s="7"/>
      <c r="D207" s="16" t="e">
        <f>IF(B207=1,#REF!,IF(B207=2,#REF!,IF(B207=3,#REF!,IF(B207=4,#REF!,IF(B207=5,#REF!,IF(B207=6,#REF!,IF(B207=7,#REF!,IF(B207=8,#REF!, IF(B207=9,#REF!,IF(B207=10,#REF!,IF(B207=11,#REF!,”Error”)))))))))))</f>
        <v>#REF!</v>
      </c>
      <c r="E207" s="16" t="e">
        <f>IF(#REF!="Trifásico",3,IF(#REF!="Bifásico",2,IF(#REF!="Monofásico",1)))</f>
        <v>#REF!</v>
      </c>
      <c r="F207" s="16" t="e">
        <f>#REF!</f>
        <v>#REF!</v>
      </c>
      <c r="G207" s="16" t="e">
        <f>IF(#REF!="Si",1,IF(#REF!="No",0))</f>
        <v>#REF!</v>
      </c>
      <c r="H207" s="28" t="e">
        <f>IF(#REF!="Aérea",IF(#REF!="ACSR",D207*#REF!*(E207*F207+G207),IF(#REF!="AAAC",D207*#REF!*(E207*F207+G207),IF(#REF!="AAC semiaislado XLPE 15kV",D207*#REF!*(E207*F207+G207),IF(#REF!="ACSR semiaislado XLPE 15kV",D207*#REF!*(E207*F207+G207), IF(#REF!="AAAC semiaislado XLPE 35kV",D207*#REF!*(E207*F207+G207), IF(#REF!="ACSR semiaislado XLPE 35kV",D207*#REF!*(E207*F207+G207), IF(#REF!="AAAC semiaislado XLPE 35kV",D207*#REF!*(E207*F207+G207), IF(#REF!="AAAC semiaislado XLPE 44kV",D207*#REF!*(E207*F207+G207),IF(#REF!="Trenzada AL",D207*#REF!*(E207*F207+G207), IF(#REF!="Trenzada Cu",D207*#REF!*(E207*F207+G207),IF(#REF!="Cable autosoportado neutro AAAC - XLPE",D207*#REF!*(E207*F207+G207), IF(#REF!="Acometida concéntrica XLPE - 600 V",D207*#REF!*(E207*F207+G207), IF(#REF!="Cable autosoportado neutro ACSR - XLPE",D207*#REF!*(E207*F207+G207), IF(#REF!="Reserva BT 4 - AEO",D207*#REF!*(E207*F207+G207), IF(#REF!="Reserva BT 5 - AEO",D207*#REF!*(E207*F207+G207),”Error”))))))))))))))))</f>
        <v>#REF!</v>
      </c>
      <c r="I207" s="6" t="e">
        <f>IF(#REF!="Subterránea",IF(#REF!="XLPE Cu - 15 kV",D207*#REF!*(E207*F207+G207),IF(#REF!="XLPE Cu - 38 kV",D207*#REF!*(E207*F207+G207),IF(#REF!="XLPE Cu - 46 kV",D207*#REF!*(E207*F207+G207),IF(#REF!="XLPE AL - 15 kV",D207*#REF!*(E207*F207+G207), IF(#REF!="XLPE AL - 38 kV",D207*#REF!*(E207*F207+G207), IF(#REF!="XLPE AL - 46 kV",D207*#REF!*(E207*F207+G207), IF(#REF!="Reserva MT 1 - SUB",D207*#REF!*(E207*F207+G207), IF(#REF!="Reserva MT 2 - SUB",D207*#REF!*(E207*F207+G207),IF(#REF!="THW AL 600 V",D207*#REF!*(E207*F207+G207), IF(#REF!="THWN AL 600 V",D207*#REF!*(E207*F207+G207),IF(#REF!="THWN-2 AL 600 V",D207*#REF!*(E207*F207+G207),IF(#REF!="THWN-2 Cu 600 V",D207*#REF!*(E207*F207+G207), IF(#REF!="Reserva BT 2 - SUB",D207*#REF!*(E207*F207+G207), IF(#REF!="Reserva BT 3 - SUB",D207*#REF!*(E207*F207+G207), IF(#REF!="Reserva BT 4 - SUB",D207*#REF!*(E207*F207+G207), IF(#REF!="Reserva BT 5 - SUB",D207*#REF!*(E207*F207+G207),”Error”)))))))))))))))))</f>
        <v>#REF!</v>
      </c>
      <c r="J207" s="25" t="e">
        <f>IF(#REF!="Aérea",'Costos iniciales'!H207,IF(#REF!="Subterránea",'Costos iniciales'!I207,"Error"))</f>
        <v>#REF!</v>
      </c>
    </row>
    <row r="208" spans="2:10" x14ac:dyDescent="0.25">
      <c r="B208" s="2">
        <v>9</v>
      </c>
      <c r="C208" s="8"/>
      <c r="D208" s="16" t="e">
        <f>IF(B208=1,#REF!,IF(B208=2,#REF!,IF(B208=3,#REF!,IF(B208=4,#REF!,IF(B208=5,#REF!,IF(B208=6,#REF!,IF(B208=7,#REF!,IF(B208=8,#REF!, IF(B208=9,#REF!,IF(B208=10,#REF!,IF(B208=11,#REF!,”Error”)))))))))))</f>
        <v>#REF!</v>
      </c>
      <c r="E208" s="16" t="e">
        <f>IF(#REF!="Trifásico",3,IF(#REF!="Bifásico",2,IF(#REF!="Monofásico",1)))</f>
        <v>#REF!</v>
      </c>
      <c r="F208" s="16" t="e">
        <f>#REF!</f>
        <v>#REF!</v>
      </c>
      <c r="G208" s="16" t="e">
        <f>IF(#REF!="Si",1,IF(#REF!="No",0))</f>
        <v>#REF!</v>
      </c>
      <c r="H208" s="28" t="e">
        <f>IF(#REF!="Aérea",IF(#REF!="ACSR",D208*#REF!*(E208*F208+G208),IF(#REF!="AAAC",D208*#REF!*(E208*F208+G208),IF(#REF!="AAC semiaislado XLPE 15kV",D208*#REF!*(E208*F208+G208),IF(#REF!="ACSR semiaislado XLPE 15kV",D208*#REF!*(E208*F208+G208), IF(#REF!="AAAC semiaislado XLPE 35kV",D208*#REF!*(E208*F208+G208), IF(#REF!="ACSR semiaislado XLPE 35kV",D208*#REF!*(E208*F208+G208), IF(#REF!="AAAC semiaislado XLPE 35kV",D208*#REF!*(E208*F208+G208), IF(#REF!="AAAC semiaislado XLPE 44kV",D208*#REF!*(E208*F208+G208),IF(#REF!="Trenzada AL",D208*#REF!*(E208*F208+G208), IF(#REF!="Trenzada Cu",D208*#REF!*(E208*F208+G208),IF(#REF!="Cable autosoportado neutro AAAC - XLPE",D208*#REF!*(E208*F208+G208), IF(#REF!="Acometida concéntrica XLPE - 600 V",D208*#REF!*(E208*F208+G208), IF(#REF!="Cable autosoportado neutro ACSR - XLPE",D208*#REF!*(E208*F208+G208), IF(#REF!="Reserva BT 4 - AEO",D208*#REF!*(E208*F208+G208), IF(#REF!="Reserva BT 5 - AEO",D208*#REF!*(E208*F208+G208),”Error”))))))))))))))))</f>
        <v>#REF!</v>
      </c>
      <c r="I208" s="6" t="e">
        <f>IF(#REF!="Subterránea",IF(#REF!="XLPE Cu - 15 kV",D208*#REF!*(E208*F208+G208),IF(#REF!="XLPE Cu - 38 kV",D208*#REF!*(E208*F208+G208),IF(#REF!="XLPE Cu - 46 kV",D208*#REF!*(E208*F208+G208),IF(#REF!="XLPE AL - 15 kV",D208*#REF!*(E208*F208+G208), IF(#REF!="XLPE AL - 38 kV",D208*#REF!*(E208*F208+G208), IF(#REF!="XLPE AL - 46 kV",D208*#REF!*(E208*F208+G208), IF(#REF!="Reserva MT 1 - SUB",D208*#REF!*(E208*F208+G208), IF(#REF!="Reserva MT 2 - SUB",D208*#REF!*(E208*F208+G208),IF(#REF!="THW AL 600 V",D208*#REF!*(E208*F208+G208), IF(#REF!="THWN AL 600 V",D208*#REF!*(E208*F208+G208),IF(#REF!="THWN-2 AL 600 V",D208*#REF!*(E208*F208+G208),IF(#REF!="THWN-2 Cu 600 V",D208*#REF!*(E208*F208+G208), IF(#REF!="Reserva BT 2 - SUB",D208*#REF!*(E208*F208+G208), IF(#REF!="Reserva BT 3 - SUB",D208*#REF!*(E208*F208+G208), IF(#REF!="Reserva BT 4 - SUB",D208*#REF!*(E208*F208+G208), IF(#REF!="Reserva BT 5 - SUB",D208*#REF!*(E208*F208+G208),”Error”)))))))))))))))))</f>
        <v>#REF!</v>
      </c>
      <c r="J208" s="25" t="e">
        <f>IF(#REF!="Aérea",'Costos iniciales'!H208,IF(#REF!="Subterránea",'Costos iniciales'!I208,"Error"))</f>
        <v>#REF!</v>
      </c>
    </row>
    <row r="209" spans="2:10" x14ac:dyDescent="0.25">
      <c r="B209" s="2">
        <v>9</v>
      </c>
      <c r="C209" s="7"/>
      <c r="D209" s="16" t="e">
        <f>IF(B209=1,#REF!,IF(B209=2,#REF!,IF(B209=3,#REF!,IF(B209=4,#REF!,IF(B209=5,#REF!,IF(B209=6,#REF!,IF(B209=7,#REF!,IF(B209=8,#REF!, IF(B209=9,#REF!,IF(B209=10,#REF!,IF(B209=11,#REF!,”Error”)))))))))))</f>
        <v>#REF!</v>
      </c>
      <c r="E209" s="16" t="e">
        <f>IF(#REF!="Trifásico",3,IF(#REF!="Bifásico",2,IF(#REF!="Monofásico",1)))</f>
        <v>#REF!</v>
      </c>
      <c r="F209" s="16" t="e">
        <f>#REF!</f>
        <v>#REF!</v>
      </c>
      <c r="G209" s="16" t="e">
        <f>IF(#REF!="Si",1,IF(#REF!="No",0))</f>
        <v>#REF!</v>
      </c>
      <c r="H209" s="28" t="e">
        <f>IF(#REF!="Aérea",IF(#REF!="ACSR",D209*#REF!*(E209*F209+G209),IF(#REF!="AAAC",D209*#REF!*(E209*F209+G209),IF(#REF!="AAC semiaislado XLPE 15kV",D209*#REF!*(E209*F209+G209),IF(#REF!="ACSR semiaislado XLPE 15kV",D209*#REF!*(E209*F209+G209), IF(#REF!="AAAC semiaislado XLPE 35kV",D209*#REF!*(E209*F209+G209), IF(#REF!="ACSR semiaislado XLPE 35kV",D209*#REF!*(E209*F209+G209), IF(#REF!="AAAC semiaislado XLPE 35kV",D209*#REF!*(E209*F209+G209), IF(#REF!="AAAC semiaislado XLPE 44kV",D209*#REF!*(E209*F209+G209),IF(#REF!="Trenzada AL",D209*#REF!*(E209*F209+G209), IF(#REF!="Trenzada Cu",D209*#REF!*(E209*F209+G209),IF(#REF!="Cable autosoportado neutro AAAC - XLPE",D209*#REF!*(E209*F209+G209), IF(#REF!="Acometida concéntrica XLPE - 600 V",D209*#REF!*(E209*F209+G209), IF(#REF!="Cable autosoportado neutro ACSR - XLPE",D209*#REF!*(E209*F209+G209), IF(#REF!="Reserva BT 4 - AEO",D209*#REF!*(E209*F209+G209), IF(#REF!="Reserva BT 5 - AEO",D209*#REF!*(E209*F209+G209),”Error”))))))))))))))))</f>
        <v>#REF!</v>
      </c>
      <c r="I209" s="6" t="e">
        <f>IF(#REF!="Subterránea",IF(#REF!="XLPE Cu - 15 kV",D209*#REF!*(E209*F209+G209),IF(#REF!="XLPE Cu - 38 kV",D209*#REF!*(E209*F209+G209),IF(#REF!="XLPE Cu - 46 kV",D209*#REF!*(E209*F209+G209),IF(#REF!="XLPE AL - 15 kV",D209*#REF!*(E209*F209+G209), IF(#REF!="XLPE AL - 38 kV",D209*#REF!*(E209*F209+G209), IF(#REF!="XLPE AL - 46 kV",D209*#REF!*(E209*F209+G209), IF(#REF!="Reserva MT 1 - SUB",D209*#REF!*(E209*F209+G209), IF(#REF!="Reserva MT 2 - SUB",D209*#REF!*(E209*F209+G209),IF(#REF!="THW AL 600 V",D209*#REF!*(E209*F209+G209), IF(#REF!="THWN AL 600 V",D209*#REF!*(E209*F209+G209),IF(#REF!="THWN-2 AL 600 V",D209*#REF!*(E209*F209+G209),IF(#REF!="THWN-2 Cu 600 V",D209*#REF!*(E209*F209+G209), IF(#REF!="Reserva BT 2 - SUB",D209*#REF!*(E209*F209+G209), IF(#REF!="Reserva BT 3 - SUB",D209*#REF!*(E209*F209+G209), IF(#REF!="Reserva BT 4 - SUB",D209*#REF!*(E209*F209+G209), IF(#REF!="Reserva BT 5 - SUB",D209*#REF!*(E209*F209+G209),”Error”)))))))))))))))))</f>
        <v>#REF!</v>
      </c>
      <c r="J209" s="25" t="e">
        <f>IF(#REF!="Aérea",'Costos iniciales'!H209,IF(#REF!="Subterránea",'Costos iniciales'!I209,"Error"))</f>
        <v>#REF!</v>
      </c>
    </row>
    <row r="210" spans="2:10" x14ac:dyDescent="0.25">
      <c r="B210" s="2">
        <v>10</v>
      </c>
      <c r="C210" s="2">
        <v>1000</v>
      </c>
      <c r="D210" s="16" t="e">
        <f>IF(B210=1,#REF!,IF(B210=2,#REF!,IF(B210=3,#REF!,IF(B210=4,#REF!,IF(B210=5,#REF!,IF(B210=6,#REF!,IF(B210=7,#REF!,IF(B210=8,#REF!, IF(B210=9,#REF!,IF(B210=10,#REF!,IF(B210=11,#REF!,”Error”)))))))))))</f>
        <v>#REF!</v>
      </c>
      <c r="E210" s="16" t="e">
        <f>IF(#REF!="Trifásico",3,IF(#REF!="Bifásico",2,IF(#REF!="Monofásico",1)))</f>
        <v>#REF!</v>
      </c>
      <c r="F210" s="16" t="e">
        <f>#REF!</f>
        <v>#REF!</v>
      </c>
      <c r="G210" s="16" t="e">
        <f>IF(#REF!="Si",1,IF(#REF!="No",0))</f>
        <v>#REF!</v>
      </c>
      <c r="H210" s="28" t="e">
        <f>IF(#REF!="Aérea",IF(#REF!="ACSR",D210*#REF!*(E210*F210+G210),IF(#REF!="AAAC",D210*#REF!*(E210*F210+G210),IF(#REF!="AAC semiaislado XLPE 15kV",D210*#REF!*(E210*F210+G210),IF(#REF!="ACSR semiaislado XLPE 15kV",D210*#REF!*(E210*F210+G210), IF(#REF!="AAAC semiaislado XLPE 35kV",D210*#REF!*(E210*F210+G210), IF(#REF!="ACSR semiaislado XLPE 35kV",D210*#REF!*(E210*F210+G210), IF(#REF!="AAAC semiaislado XLPE 35kV",D210*#REF!*(E210*F210+G210), IF(#REF!="AAAC semiaislado XLPE 44kV",D210*#REF!*(E210*F210+G210),IF(#REF!="Trenzada AL",D210*#REF!*(E210*F210+G210), IF(#REF!="Trenzada Cu",D210*#REF!*(E210*F210+G210),IF(#REF!="Cable autosoportado neutro AAAC - XLPE",D210*#REF!*(E210*F210+G210), IF(#REF!="Acometida concéntrica XLPE - 600 V",D210*#REF!*(E210*F210+G210), IF(#REF!="Cable autosoportado neutro ACSR - XLPE",D210*#REF!*(E210*F210+G210), IF(#REF!="Reserva BT 4 - AEO",D210*#REF!*(E210*F210+G210), IF(#REF!="Reserva BT 5 - AEO",D210*#REF!*(E210*F210+G210),”Error”))))))))))))))))</f>
        <v>#REF!</v>
      </c>
      <c r="I210" s="6" t="e">
        <f>IF(#REF!="Subterránea",IF(#REF!="XLPE Cu - 15 kV",D210*#REF!*(E210*F210+G210),IF(#REF!="XLPE Cu - 38 kV",D210*#REF!*(E210*F210+G210),IF(#REF!="XLPE Cu - 46 kV",D210*#REF!*(E210*F210+G210),IF(#REF!="XLPE AL - 15 kV",D210*#REF!*(E210*F210+G210), IF(#REF!="XLPE AL - 38 kV",D210*#REF!*(E210*F210+G210), IF(#REF!="XLPE AL - 46 kV",D210*#REF!*(E210*F210+G210), IF(#REF!="Reserva MT 1 - SUB",D210*#REF!*(E210*F210+G210), IF(#REF!="Reserva MT 2 - SUB",D210*#REF!*(E210*F210+G210),IF(#REF!="THW AL 600 V",D210*#REF!*(E210*F210+G210), IF(#REF!="THWN AL 600 V",D210*#REF!*(E210*F210+G210),IF(#REF!="THWN-2 AL 600 V",D210*#REF!*(E210*F210+G210),IF(#REF!="THWN-2 Cu 600 V",D210*#REF!*(E210*F210+G210), IF(#REF!="Reserva BT 2 - SUB",D210*#REF!*(E210*F210+G210), IF(#REF!="Reserva BT 3 - SUB",D210*#REF!*(E210*F210+G210), IF(#REF!="Reserva BT 4 - SUB",D210*#REF!*(E210*F210+G210), IF(#REF!="Reserva BT 5 - SUB",D210*#REF!*(E210*F210+G210),”Error”)))))))))))))))))</f>
        <v>#REF!</v>
      </c>
      <c r="J210" s="17" t="e">
        <f>IF(#REF!="Aérea",'Costos iniciales'!H210,IF(#REF!="Subterránea",'Costos iniciales'!I210,"Error"))</f>
        <v>#REF!</v>
      </c>
    </row>
    <row r="211" spans="2:10" x14ac:dyDescent="0.25">
      <c r="B211" s="2">
        <v>10</v>
      </c>
      <c r="C211" s="24">
        <v>795</v>
      </c>
      <c r="D211" s="16" t="e">
        <f>IF(B211=1,#REF!,IF(B211=2,#REF!,IF(B211=3,#REF!,IF(B211=4,#REF!,IF(B211=5,#REF!,IF(B211=6,#REF!,IF(B211=7,#REF!,IF(B211=8,#REF!, IF(B211=9,#REF!,IF(B211=10,#REF!,IF(B211=11,#REF!,”Error”)))))))))))</f>
        <v>#REF!</v>
      </c>
      <c r="E211" s="16" t="e">
        <f>IF(#REF!="Trifásico",3,IF(#REF!="Bifásico",2,IF(#REF!="Monofásico",1)))</f>
        <v>#REF!</v>
      </c>
      <c r="F211" s="16" t="e">
        <f>#REF!</f>
        <v>#REF!</v>
      </c>
      <c r="G211" s="16" t="e">
        <f>IF(#REF!="Si",1,IF(#REF!="No",0))</f>
        <v>#REF!</v>
      </c>
      <c r="H211" s="28" t="e">
        <f>IF(#REF!="Aérea",IF(#REF!="ACSR",D211*#REF!*(E211*F211+G211),IF(#REF!="AAAC",D211*#REF!*(E211*F211+G211),IF(#REF!="AAC semiaislado XLPE 15kV",D211*#REF!*(E211*F211+G211),IF(#REF!="ACSR semiaislado XLPE 15kV",D211*#REF!*(E211*F211+G211), IF(#REF!="AAAC semiaislado XLPE 35kV",D211*#REF!*(E211*F211+G211), IF(#REF!="ACSR semiaislado XLPE 35kV",D211*#REF!*(E211*F211+G211), IF(#REF!="AAAC semiaislado XLPE 35kV",D211*#REF!*(E211*F211+G211), IF(#REF!="AAAC semiaislado XLPE 44kV",D211*#REF!*(E211*F211+G211),IF(#REF!="Trenzada AL",D211*#REF!*(E211*F211+G211), IF(#REF!="Trenzada Cu",D211*#REF!*(E211*F211+G211),IF(#REF!="Cable autosoportado neutro AAAC - XLPE",D211*#REF!*(E211*F211+G211), IF(#REF!="Acometida concéntrica XLPE - 600 V",D211*#REF!*(E211*F211+G211), IF(#REF!="Cable autosoportado neutro ACSR - XLPE",D211*#REF!*(E211*F211+G211), IF(#REF!="Reserva BT 4 - AEO",D211*#REF!*(E211*F211+G211), IF(#REF!="Reserva BT 5 - AEO",D211*#REF!*(E211*F211+G211),”Error”))))))))))))))))</f>
        <v>#REF!</v>
      </c>
      <c r="I211" s="6" t="e">
        <f>IF(#REF!="Subterránea",IF(#REF!="XLPE Cu - 15 kV",D211*#REF!*(E211*F211+G211),IF(#REF!="XLPE Cu - 38 kV",D211*#REF!*(E211*F211+G211),IF(#REF!="XLPE Cu - 46 kV",D211*#REF!*(E211*F211+G211),IF(#REF!="XLPE AL - 15 kV",D211*#REF!*(E211*F211+G211), IF(#REF!="XLPE AL - 38 kV",D211*#REF!*(E211*F211+G211), IF(#REF!="XLPE AL - 46 kV",D211*#REF!*(E211*F211+G211), IF(#REF!="Reserva MT 1 - SUB",D211*#REF!*(E211*F211+G211), IF(#REF!="Reserva MT 2 - SUB",D211*#REF!*(E211*F211+G211),IF(#REF!="THW AL 600 V",D211*#REF!*(E211*F211+G211), IF(#REF!="THWN AL 600 V",D211*#REF!*(E211*F211+G211),IF(#REF!="THWN-2 AL 600 V",D211*#REF!*(E211*F211+G211),IF(#REF!="THWN-2 Cu 600 V",D211*#REF!*(E211*F211+G211), IF(#REF!="Reserva BT 2 - SUB",D211*#REF!*(E211*F211+G211), IF(#REF!="Reserva BT 3 - SUB",D211*#REF!*(E211*F211+G211), IF(#REF!="Reserva BT 4 - SUB",D211*#REF!*(E211*F211+G211), IF(#REF!="Reserva BT 5 - SUB",D211*#REF!*(E211*F211+G211),”Error”)))))))))))))))))</f>
        <v>#REF!</v>
      </c>
      <c r="J211" s="25" t="e">
        <f>IF(#REF!="Aérea",'Costos iniciales'!H211,IF(#REF!="Subterránea",'Costos iniciales'!I211,"Error"))</f>
        <v>#REF!</v>
      </c>
    </row>
    <row r="212" spans="2:10" x14ac:dyDescent="0.25">
      <c r="B212" s="2">
        <v>10</v>
      </c>
      <c r="C212" s="22">
        <v>500</v>
      </c>
      <c r="D212" s="16" t="e">
        <f>IF(B212=1,#REF!,IF(B212=2,#REF!,IF(B212=3,#REF!,IF(B212=4,#REF!,IF(B212=5,#REF!,IF(B212=6,#REF!,IF(B212=7,#REF!,IF(B212=8,#REF!, IF(B212=9,#REF!,IF(B212=10,#REF!,IF(B212=11,#REF!,”Error”)))))))))))</f>
        <v>#REF!</v>
      </c>
      <c r="E212" s="16" t="e">
        <f>IF(#REF!="Trifásico",3,IF(#REF!="Bifásico",2,IF(#REF!="Monofásico",1)))</f>
        <v>#REF!</v>
      </c>
      <c r="F212" s="16" t="e">
        <f>#REF!</f>
        <v>#REF!</v>
      </c>
      <c r="G212" s="16" t="e">
        <f>IF(#REF!="Si",1,IF(#REF!="No",0))</f>
        <v>#REF!</v>
      </c>
      <c r="H212" s="28" t="e">
        <f>IF(#REF!="Aérea",IF(#REF!="ACSR",D212*#REF!*(E212*F212+G212),IF(#REF!="AAAC",D212*#REF!*(E212*F212+G212),IF(#REF!="AAC semiaislado XLPE 15kV",D212*#REF!*(E212*F212+G212),IF(#REF!="ACSR semiaislado XLPE 15kV",D212*#REF!*(E212*F212+G212), IF(#REF!="AAAC semiaislado XLPE 35kV",D212*#REF!*(E212*F212+G212), IF(#REF!="ACSR semiaislado XLPE 35kV",D212*#REF!*(E212*F212+G212), IF(#REF!="AAAC semiaislado XLPE 35kV",D212*#REF!*(E212*F212+G212), IF(#REF!="AAAC semiaislado XLPE 44kV",D212*#REF!*(E212*F212+G212),IF(#REF!="Trenzada AL",D212*#REF!*(E212*F212+G212), IF(#REF!="Trenzada Cu",D212*#REF!*(E212*F212+G212),IF(#REF!="Cable autosoportado neutro AAAC - XLPE",D212*#REF!*(E212*F212+G212), IF(#REF!="Acometida concéntrica XLPE - 600 V",D212*#REF!*(E212*F212+G212), IF(#REF!="Cable autosoportado neutro ACSR - XLPE",D212*#REF!*(E212*F212+G212), IF(#REF!="Reserva BT 4 - AEO",D212*#REF!*(E212*F212+G212), IF(#REF!="Reserva BT 5 - AEO",D212*#REF!*(E212*F212+G212),”Error”))))))))))))))))</f>
        <v>#REF!</v>
      </c>
      <c r="I212" s="6" t="e">
        <f>IF(#REF!="Subterránea",IF(#REF!="XLPE Cu - 15 kV",D212*#REF!*(E212*F212+G212),IF(#REF!="XLPE Cu - 38 kV",D212*#REF!*(E212*F212+G212),IF(#REF!="XLPE Cu - 46 kV",D212*#REF!*(E212*F212+G212),IF(#REF!="XLPE AL - 15 kV",D212*#REF!*(E212*F212+G212), IF(#REF!="XLPE AL - 38 kV",D212*#REF!*(E212*F212+G212), IF(#REF!="XLPE AL - 46 kV",D212*#REF!*(E212*F212+G212), IF(#REF!="Reserva MT 1 - SUB",D212*#REF!*(E212*F212+G212), IF(#REF!="Reserva MT 2 - SUB",D212*#REF!*(E212*F212+G212),IF(#REF!="THW AL 600 V",D212*#REF!*(E212*F212+G212), IF(#REF!="THWN AL 600 V",D212*#REF!*(E212*F212+G212),IF(#REF!="THWN-2 AL 600 V",D212*#REF!*(E212*F212+G212),IF(#REF!="THWN-2 Cu 600 V",D212*#REF!*(E212*F212+G212), IF(#REF!="Reserva BT 2 - SUB",D212*#REF!*(E212*F212+G212), IF(#REF!="Reserva BT 3 - SUB",D212*#REF!*(E212*F212+G212), IF(#REF!="Reserva BT 4 - SUB",D212*#REF!*(E212*F212+G212), IF(#REF!="Reserva BT 5 - SUB",D212*#REF!*(E212*F212+G212),”Error”)))))))))))))))))</f>
        <v>#REF!</v>
      </c>
      <c r="J212" s="25" t="e">
        <f>IF(#REF!="Aérea",'Costos iniciales'!H212,IF(#REF!="Subterránea",'Costos iniciales'!I212,"Error"))</f>
        <v>#REF!</v>
      </c>
    </row>
    <row r="213" spans="2:10" x14ac:dyDescent="0.25">
      <c r="B213" s="2">
        <v>10</v>
      </c>
      <c r="C213" s="20">
        <v>477</v>
      </c>
      <c r="D213" s="16" t="e">
        <f>IF(B213=1,#REF!,IF(B213=2,#REF!,IF(B213=3,#REF!,IF(B213=4,#REF!,IF(B213=5,#REF!,IF(B213=6,#REF!,IF(B213=7,#REF!,IF(B213=8,#REF!, IF(B213=9,#REF!,IF(B213=10,#REF!,IF(B213=11,#REF!,”Error”)))))))))))</f>
        <v>#REF!</v>
      </c>
      <c r="E213" s="16" t="e">
        <f>IF(#REF!="Trifásico",3,IF(#REF!="Bifásico",2,IF(#REF!="Monofásico",1)))</f>
        <v>#REF!</v>
      </c>
      <c r="F213" s="16" t="e">
        <f>#REF!</f>
        <v>#REF!</v>
      </c>
      <c r="G213" s="16" t="e">
        <f>IF(#REF!="Si",1,IF(#REF!="No",0))</f>
        <v>#REF!</v>
      </c>
      <c r="H213" s="28" t="e">
        <f>IF(#REF!="Aérea",IF(#REF!="ACSR",D213*#REF!*(E213*F213+G213),IF(#REF!="AAAC",D213*#REF!*(E213*F213+G213),IF(#REF!="AAC semiaislado XLPE 15kV",D213*#REF!*(E213*F213+G213),IF(#REF!="ACSR semiaislado XLPE 15kV",D213*#REF!*(E213*F213+G213), IF(#REF!="AAAC semiaislado XLPE 35kV",D213*#REF!*(E213*F213+G213), IF(#REF!="ACSR semiaislado XLPE 35kV",D213*#REF!*(E213*F213+G213), IF(#REF!="AAAC semiaislado XLPE 35kV",D213*#REF!*(E213*F213+G213), IF(#REF!="AAAC semiaislado XLPE 44kV",D213*#REF!*(E213*F213+G213),IF(#REF!="Trenzada AL",D213*#REF!*(E213*F213+G213), IF(#REF!="Trenzada Cu",D213*#REF!*(E213*F213+G213),IF(#REF!="Cable autosoportado neutro AAAC - XLPE",D213*#REF!*(E213*F213+G213), IF(#REF!="Acometida concéntrica XLPE - 600 V",D213*#REF!*(E213*F213+G213), IF(#REF!="Cable autosoportado neutro ACSR - XLPE",D213*#REF!*(E213*F213+G213), IF(#REF!="Reserva BT 4 - AEO",D213*#REF!*(E213*F213+G213), IF(#REF!="Reserva BT 5 - AEO",D213*#REF!*(E213*F213+G213),”Error”))))))))))))))))</f>
        <v>#REF!</v>
      </c>
      <c r="I213" s="6" t="e">
        <f>IF(#REF!="Subterránea",IF(#REF!="XLPE Cu - 15 kV",D213*#REF!*(E213*F213+G213),IF(#REF!="XLPE Cu - 38 kV",D213*#REF!*(E213*F213+G213),IF(#REF!="XLPE Cu - 46 kV",D213*#REF!*(E213*F213+G213),IF(#REF!="XLPE AL - 15 kV",D213*#REF!*(E213*F213+G213), IF(#REF!="XLPE AL - 38 kV",D213*#REF!*(E213*F213+G213), IF(#REF!="XLPE AL - 46 kV",D213*#REF!*(E213*F213+G213), IF(#REF!="Reserva MT 1 - SUB",D213*#REF!*(E213*F213+G213), IF(#REF!="Reserva MT 2 - SUB",D213*#REF!*(E213*F213+G213),IF(#REF!="THW AL 600 V",D213*#REF!*(E213*F213+G213), IF(#REF!="THWN AL 600 V",D213*#REF!*(E213*F213+G213),IF(#REF!="THWN-2 AL 600 V",D213*#REF!*(E213*F213+G213),IF(#REF!="THWN-2 Cu 600 V",D213*#REF!*(E213*F213+G213), IF(#REF!="Reserva BT 2 - SUB",D213*#REF!*(E213*F213+G213), IF(#REF!="Reserva BT 3 - SUB",D213*#REF!*(E213*F213+G213), IF(#REF!="Reserva BT 4 - SUB",D213*#REF!*(E213*F213+G213), IF(#REF!="Reserva BT 5 - SUB",D213*#REF!*(E213*F213+G213),”Error”)))))))))))))))))</f>
        <v>#REF!</v>
      </c>
      <c r="J213" s="25" t="e">
        <f>IF(#REF!="Aérea",'Costos iniciales'!H213,IF(#REF!="Subterránea",'Costos iniciales'!I213,"Error"))</f>
        <v>#REF!</v>
      </c>
    </row>
    <row r="214" spans="2:10" x14ac:dyDescent="0.25">
      <c r="B214" s="2">
        <v>10</v>
      </c>
      <c r="C214" s="20">
        <v>350</v>
      </c>
      <c r="D214" s="16" t="e">
        <f>IF(B214=1,#REF!,IF(B214=2,#REF!,IF(B214=3,#REF!,IF(B214=4,#REF!,IF(B214=5,#REF!,IF(B214=6,#REF!,IF(B214=7,#REF!,IF(B214=8,#REF!, IF(B214=9,#REF!,IF(B214=10,#REF!,IF(B214=11,#REF!,”Error”)))))))))))</f>
        <v>#REF!</v>
      </c>
      <c r="E214" s="16" t="e">
        <f>IF(#REF!="Trifásico",3,IF(#REF!="Bifásico",2,IF(#REF!="Monofásico",1)))</f>
        <v>#REF!</v>
      </c>
      <c r="F214" s="16" t="e">
        <f>#REF!</f>
        <v>#REF!</v>
      </c>
      <c r="G214" s="16" t="e">
        <f>IF(#REF!="Si",1,IF(#REF!="No",0))</f>
        <v>#REF!</v>
      </c>
      <c r="H214" s="28" t="e">
        <f>IF(#REF!="Aérea",IF(#REF!="ACSR",D214*#REF!*(E214*F214+G214),IF(#REF!="AAAC",D214*#REF!*(E214*F214+G214),IF(#REF!="AAC semiaislado XLPE 15kV",D214*#REF!*(E214*F214+G214),IF(#REF!="ACSR semiaislado XLPE 15kV",D214*#REF!*(E214*F214+G214), IF(#REF!="AAAC semiaislado XLPE 35kV",D214*#REF!*(E214*F214+G214), IF(#REF!="ACSR semiaislado XLPE 35kV",D214*#REF!*(E214*F214+G214), IF(#REF!="AAAC semiaislado XLPE 35kV",D214*#REF!*(E214*F214+G214), IF(#REF!="AAAC semiaislado XLPE 44kV",D214*#REF!*(E214*F214+G214),IF(#REF!="Trenzada AL",D214*#REF!*(E214*F214+G214), IF(#REF!="Trenzada Cu",D214*#REF!*(E214*F214+G214),IF(#REF!="Cable autosoportado neutro AAAC - XLPE",D214*#REF!*(E214*F214+G214), IF(#REF!="Acometida concéntrica XLPE - 600 V",D214*#REF!*(E214*F214+G214), IF(#REF!="Cable autosoportado neutro ACSR - XLPE",D214*#REF!*(E214*F214+G214), IF(#REF!="Reserva BT 4 - AEO",D214*#REF!*(E214*F214+G214), IF(#REF!="Reserva BT 5 - AEO",D214*#REF!*(E214*F214+G214),”Error”))))))))))))))))</f>
        <v>#REF!</v>
      </c>
      <c r="I214" s="6" t="e">
        <f>IF(#REF!="Subterránea",IF(#REF!="XLPE Cu - 15 kV",D214*#REF!*(E214*F214+G214),IF(#REF!="XLPE Cu - 38 kV",D214*#REF!*(E214*F214+G214),IF(#REF!="XLPE Cu - 46 kV",D214*#REF!*(E214*F214+G214),IF(#REF!="XLPE AL - 15 kV",D214*#REF!*(E214*F214+G214), IF(#REF!="XLPE AL - 38 kV",D214*#REF!*(E214*F214+G214), IF(#REF!="XLPE AL - 46 kV",D214*#REF!*(E214*F214+G214), IF(#REF!="Reserva MT 1 - SUB",D214*#REF!*(E214*F214+G214), IF(#REF!="Reserva MT 2 - SUB",D214*#REF!*(E214*F214+G214),IF(#REF!="THW AL 600 V",D214*#REF!*(E214*F214+G214), IF(#REF!="THWN AL 600 V",D214*#REF!*(E214*F214+G214),IF(#REF!="THWN-2 AL 600 V",D214*#REF!*(E214*F214+G214),IF(#REF!="THWN-2 Cu 600 V",D214*#REF!*(E214*F214+G214), IF(#REF!="Reserva BT 2 - SUB",D214*#REF!*(E214*F214+G214), IF(#REF!="Reserva BT 3 - SUB",D214*#REF!*(E214*F214+G214), IF(#REF!="Reserva BT 4 - SUB",D214*#REF!*(E214*F214+G214), IF(#REF!="Reserva BT 5 - SUB",D214*#REF!*(E214*F214+G214),”Error”)))))))))))))))))</f>
        <v>#REF!</v>
      </c>
      <c r="J214" s="25" t="e">
        <f>IF(#REF!="Aérea",'Costos iniciales'!H214,IF(#REF!="Subterránea",'Costos iniciales'!I214,"Error"))</f>
        <v>#REF!</v>
      </c>
    </row>
    <row r="215" spans="2:10" x14ac:dyDescent="0.25">
      <c r="B215" s="2">
        <v>10</v>
      </c>
      <c r="C215" s="20">
        <v>336</v>
      </c>
      <c r="D215" s="16" t="e">
        <f>IF(B215=1,#REF!,IF(B215=2,#REF!,IF(B215=3,#REF!,IF(B215=4,#REF!,IF(B215=5,#REF!,IF(B215=6,#REF!,IF(B215=7,#REF!,IF(B215=8,#REF!, IF(B215=9,#REF!,IF(B215=10,#REF!,IF(B215=11,#REF!,”Error”)))))))))))</f>
        <v>#REF!</v>
      </c>
      <c r="E215" s="16" t="e">
        <f>IF(#REF!="Trifásico",3,IF(#REF!="Bifásico",2,IF(#REF!="Monofásico",1)))</f>
        <v>#REF!</v>
      </c>
      <c r="F215" s="16" t="e">
        <f>#REF!</f>
        <v>#REF!</v>
      </c>
      <c r="G215" s="16" t="e">
        <f>IF(#REF!="Si",1,IF(#REF!="No",0))</f>
        <v>#REF!</v>
      </c>
      <c r="H215" s="28" t="e">
        <f>IF(#REF!="Aérea",IF(#REF!="ACSR",D215*#REF!*(E215*F215+G215),IF(#REF!="AAAC",D215*#REF!*(E215*F215+G215),IF(#REF!="AAC semiaislado XLPE 15kV",D215*#REF!*(E215*F215+G215),IF(#REF!="ACSR semiaislado XLPE 15kV",D215*#REF!*(E215*F215+G215), IF(#REF!="AAAC semiaislado XLPE 35kV",D215*#REF!*(E215*F215+G215), IF(#REF!="ACSR semiaislado XLPE 35kV",D215*#REF!*(E215*F215+G215), IF(#REF!="AAAC semiaislado XLPE 35kV",D215*#REF!*(E215*F215+G215), IF(#REF!="AAAC semiaislado XLPE 44kV",D215*#REF!*(E215*F215+G215),IF(#REF!="Trenzada AL",D215*#REF!*(E215*F215+G215), IF(#REF!="Trenzada Cu",D215*#REF!*(E215*F215+G215),IF(#REF!="Cable autosoportado neutro AAAC - XLPE",D215*#REF!*(E215*F215+G215), IF(#REF!="Acometida concéntrica XLPE - 600 V",D215*#REF!*(E215*F215+G215), IF(#REF!="Cable autosoportado neutro ACSR - XLPE",D215*#REF!*(E215*F215+G215), IF(#REF!="Reserva BT 4 - AEO",D215*#REF!*(E215*F215+G215), IF(#REF!="Reserva BT 5 - AEO",D215*#REF!*(E215*F215+G215),”Error”))))))))))))))))</f>
        <v>#REF!</v>
      </c>
      <c r="I215" s="6" t="e">
        <f>IF(#REF!="Subterránea",IF(#REF!="XLPE Cu - 15 kV",D215*#REF!*(E215*F215+G215),IF(#REF!="XLPE Cu - 38 kV",D215*#REF!*(E215*F215+G215),IF(#REF!="XLPE Cu - 46 kV",D215*#REF!*(E215*F215+G215),IF(#REF!="XLPE AL - 15 kV",D215*#REF!*(E215*F215+G215), IF(#REF!="XLPE AL - 38 kV",D215*#REF!*(E215*F215+G215), IF(#REF!="XLPE AL - 46 kV",D215*#REF!*(E215*F215+G215), IF(#REF!="Reserva MT 1 - SUB",D215*#REF!*(E215*F215+G215), IF(#REF!="Reserva MT 2 - SUB",D215*#REF!*(E215*F215+G215),IF(#REF!="THW AL 600 V",D215*#REF!*(E215*F215+G215), IF(#REF!="THWN AL 600 V",D215*#REF!*(E215*F215+G215),IF(#REF!="THWN-2 AL 600 V",D215*#REF!*(E215*F215+G215),IF(#REF!="THWN-2 Cu 600 V",D215*#REF!*(E215*F215+G215), IF(#REF!="Reserva BT 2 - SUB",D215*#REF!*(E215*F215+G215), IF(#REF!="Reserva BT 3 - SUB",D215*#REF!*(E215*F215+G215), IF(#REF!="Reserva BT 4 - SUB",D215*#REF!*(E215*F215+G215), IF(#REF!="Reserva BT 5 - SUB",D215*#REF!*(E215*F215+G215),”Error”)))))))))))))))))</f>
        <v>#REF!</v>
      </c>
      <c r="J215" s="25" t="e">
        <f>IF(#REF!="Aérea",'Costos iniciales'!H215,IF(#REF!="Subterránea",'Costos iniciales'!I215,"Error"))</f>
        <v>#REF!</v>
      </c>
    </row>
    <row r="216" spans="2:10" x14ac:dyDescent="0.25">
      <c r="B216" s="2">
        <v>10</v>
      </c>
      <c r="C216" s="20">
        <v>266</v>
      </c>
      <c r="D216" s="16" t="e">
        <f>IF(B216=1,#REF!,IF(B216=2,#REF!,IF(B216=3,#REF!,IF(B216=4,#REF!,IF(B216=5,#REF!,IF(B216=6,#REF!,IF(B216=7,#REF!,IF(B216=8,#REF!, IF(B216=9,#REF!,IF(B216=10,#REF!,IF(B216=11,#REF!,”Error”)))))))))))</f>
        <v>#REF!</v>
      </c>
      <c r="E216" s="16" t="e">
        <f>IF(#REF!="Trifásico",3,IF(#REF!="Bifásico",2,IF(#REF!="Monofásico",1)))</f>
        <v>#REF!</v>
      </c>
      <c r="F216" s="16" t="e">
        <f>#REF!</f>
        <v>#REF!</v>
      </c>
      <c r="G216" s="16" t="e">
        <f>IF(#REF!="Si",1,IF(#REF!="No",0))</f>
        <v>#REF!</v>
      </c>
      <c r="H216" s="28" t="e">
        <f>IF(#REF!="Aérea",IF(#REF!="ACSR",D216*#REF!*(E216*F216+G216),IF(#REF!="AAAC",D216*#REF!*(E216*F216+G216),IF(#REF!="AAC semiaislado XLPE 15kV",D216*#REF!*(E216*F216+G216),IF(#REF!="ACSR semiaislado XLPE 15kV",D216*#REF!*(E216*F216+G216), IF(#REF!="AAAC semiaislado XLPE 35kV",D216*#REF!*(E216*F216+G216), IF(#REF!="ACSR semiaislado XLPE 35kV",D216*#REF!*(E216*F216+G216), IF(#REF!="AAAC semiaislado XLPE 35kV",D216*#REF!*(E216*F216+G216), IF(#REF!="AAAC semiaislado XLPE 44kV",D216*#REF!*(E216*F216+G216),IF(#REF!="Trenzada AL",D216*#REF!*(E216*F216+G216), IF(#REF!="Trenzada Cu",D216*#REF!*(E216*F216+G216),IF(#REF!="Cable autosoportado neutro AAAC - XLPE",D216*#REF!*(E216*F216+G216), IF(#REF!="Acometida concéntrica XLPE - 600 V",D216*#REF!*(E216*F216+G216), IF(#REF!="Cable autosoportado neutro ACSR - XLPE",D216*#REF!*(E216*F216+G216), IF(#REF!="Reserva BT 4 - AEO",D216*#REF!*(E216*F216+G216), IF(#REF!="Reserva BT 5 - AEO",D216*#REF!*(E216*F216+G216),”Error”))))))))))))))))</f>
        <v>#REF!</v>
      </c>
      <c r="I216" s="6" t="e">
        <f>IF(#REF!="Subterránea",IF(#REF!="XLPE Cu - 15 kV",D216*#REF!*(E216*F216+G216),IF(#REF!="XLPE Cu - 38 kV",D216*#REF!*(E216*F216+G216),IF(#REF!="XLPE Cu - 46 kV",D216*#REF!*(E216*F216+G216),IF(#REF!="XLPE AL - 15 kV",D216*#REF!*(E216*F216+G216), IF(#REF!="XLPE AL - 38 kV",D216*#REF!*(E216*F216+G216), IF(#REF!="XLPE AL - 46 kV",D216*#REF!*(E216*F216+G216), IF(#REF!="Reserva MT 1 - SUB",D216*#REF!*(E216*F216+G216), IF(#REF!="Reserva MT 2 - SUB",D216*#REF!*(E216*F216+G216),IF(#REF!="THW AL 600 V",D216*#REF!*(E216*F216+G216), IF(#REF!="THWN AL 600 V",D216*#REF!*(E216*F216+G216),IF(#REF!="THWN-2 AL 600 V",D216*#REF!*(E216*F216+G216),IF(#REF!="THWN-2 Cu 600 V",D216*#REF!*(E216*F216+G216), IF(#REF!="Reserva BT 2 - SUB",D216*#REF!*(E216*F216+G216), IF(#REF!="Reserva BT 3 - SUB",D216*#REF!*(E216*F216+G216), IF(#REF!="Reserva BT 4 - SUB",D216*#REF!*(E216*F216+G216), IF(#REF!="Reserva BT 5 - SUB",D216*#REF!*(E216*F216+G216),”Error”)))))))))))))))))</f>
        <v>#REF!</v>
      </c>
      <c r="J216" s="25" t="e">
        <f>IF(#REF!="Aérea",'Costos iniciales'!H216,IF(#REF!="Subterránea",'Costos iniciales'!I216,"Error"))</f>
        <v>#REF!</v>
      </c>
    </row>
    <row r="217" spans="2:10" x14ac:dyDescent="0.25">
      <c r="B217" s="2">
        <v>10</v>
      </c>
      <c r="C217" s="21">
        <v>250</v>
      </c>
      <c r="D217" s="16" t="e">
        <f>IF(B217=1,#REF!,IF(B217=2,#REF!,IF(B217=3,#REF!,IF(B217=4,#REF!,IF(B217=5,#REF!,IF(B217=6,#REF!,IF(B217=7,#REF!,IF(B217=8,#REF!, IF(B217=9,#REF!,IF(B217=10,#REF!,IF(B217=11,#REF!,”Error”)))))))))))</f>
        <v>#REF!</v>
      </c>
      <c r="E217" s="16" t="e">
        <f>IF(#REF!="Trifásico",3,IF(#REF!="Bifásico",2,IF(#REF!="Monofásico",1)))</f>
        <v>#REF!</v>
      </c>
      <c r="F217" s="16" t="e">
        <f>#REF!</f>
        <v>#REF!</v>
      </c>
      <c r="G217" s="16" t="e">
        <f>IF(#REF!="Si",1,IF(#REF!="No",0))</f>
        <v>#REF!</v>
      </c>
      <c r="H217" s="28" t="e">
        <f>IF(#REF!="Aérea",IF(#REF!="ACSR",D217*#REF!*(E217*F217+G217),IF(#REF!="AAAC",D217*#REF!*(E217*F217+G217),IF(#REF!="AAC semiaislado XLPE 15kV",D217*#REF!*(E217*F217+G217),IF(#REF!="ACSR semiaislado XLPE 15kV",D217*#REF!*(E217*F217+G217), IF(#REF!="AAAC semiaislado XLPE 35kV",D217*#REF!*(E217*F217+G217), IF(#REF!="ACSR semiaislado XLPE 35kV",D217*#REF!*(E217*F217+G217), IF(#REF!="AAAC semiaislado XLPE 35kV",D217*#REF!*(E217*F217+G217), IF(#REF!="AAAC semiaislado XLPE 44kV",D217*#REF!*(E217*F217+G217),IF(#REF!="Trenzada AL",D217*#REF!*(E217*F217+G217), IF(#REF!="Trenzada Cu",D217*#REF!*(E217*F217+G217),IF(#REF!="Cable autosoportado neutro AAAC - XLPE",D217*#REF!*(E217*F217+G217), IF(#REF!="Acometida concéntrica XLPE - 600 V",D217*#REF!*(E217*F217+G217), IF(#REF!="Cable autosoportado neutro ACSR - XLPE",D217*#REF!*(E217*F217+G217), IF(#REF!="Reserva BT 4 - AEO",D217*#REF!*(E217*F217+G217), IF(#REF!="Reserva BT 5 - AEO",D217*#REF!*(E217*F217+G217),”Error”))))))))))))))))</f>
        <v>#REF!</v>
      </c>
      <c r="I217" s="6" t="e">
        <f>IF(#REF!="Subterránea",IF(#REF!="XLPE Cu - 15 kV",D217*#REF!*(E217*F217+G217),IF(#REF!="XLPE Cu - 38 kV",D217*#REF!*(E217*F217+G217),IF(#REF!="XLPE Cu - 46 kV",D217*#REF!*(E217*F217+G217),IF(#REF!="XLPE AL - 15 kV",D217*#REF!*(E217*F217+G217), IF(#REF!="XLPE AL - 38 kV",D217*#REF!*(E217*F217+G217), IF(#REF!="XLPE AL - 46 kV",D217*#REF!*(E217*F217+G217), IF(#REF!="Reserva MT 1 - SUB",D217*#REF!*(E217*F217+G217), IF(#REF!="Reserva MT 2 - SUB",D217*#REF!*(E217*F217+G217),IF(#REF!="THW AL 600 V",D217*#REF!*(E217*F217+G217), IF(#REF!="THWN AL 600 V",D217*#REF!*(E217*F217+G217),IF(#REF!="THWN-2 AL 600 V",D217*#REF!*(E217*F217+G217),IF(#REF!="THWN-2 Cu 600 V",D217*#REF!*(E217*F217+G217), IF(#REF!="Reserva BT 2 - SUB",D217*#REF!*(E217*F217+G217), IF(#REF!="Reserva BT 3 - SUB",D217*#REF!*(E217*F217+G217), IF(#REF!="Reserva BT 4 - SUB",D217*#REF!*(E217*F217+G217), IF(#REF!="Reserva BT 5 - SUB",D217*#REF!*(E217*F217+G217),”Error”)))))))))))))))))</f>
        <v>#REF!</v>
      </c>
      <c r="J217" s="25" t="e">
        <f>IF(#REF!="Aérea",'Costos iniciales'!H217,IF(#REF!="Subterránea",'Costos iniciales'!I217,"Error"))</f>
        <v>#REF!</v>
      </c>
    </row>
    <row r="218" spans="2:10" x14ac:dyDescent="0.25">
      <c r="B218" s="2">
        <v>10</v>
      </c>
      <c r="C218" s="22" t="s">
        <v>23</v>
      </c>
      <c r="D218" s="16" t="e">
        <f>IF(B218=1,#REF!,IF(B218=2,#REF!,IF(B218=3,#REF!,IF(B218=4,#REF!,IF(B218=5,#REF!,IF(B218=6,#REF!,IF(B218=7,#REF!,IF(B218=8,#REF!, IF(B218=9,#REF!,IF(B218=10,#REF!,IF(B218=11,#REF!,”Error”)))))))))))</f>
        <v>#REF!</v>
      </c>
      <c r="E218" s="16" t="e">
        <f>IF(#REF!="Trifásico",3,IF(#REF!="Bifásico",2,IF(#REF!="Monofásico",1)))</f>
        <v>#REF!</v>
      </c>
      <c r="F218" s="16" t="e">
        <f>#REF!</f>
        <v>#REF!</v>
      </c>
      <c r="G218" s="16" t="e">
        <f>IF(#REF!="Si",1,IF(#REF!="No",0))</f>
        <v>#REF!</v>
      </c>
      <c r="H218" s="28" t="e">
        <f>IF(#REF!="Aérea",IF(#REF!="ACSR",D218*#REF!*(E218*F218+G218),IF(#REF!="AAAC",D218*#REF!*(E218*F218+G218),IF(#REF!="AAC semiaislado XLPE 15kV",D218*#REF!*(E218*F218+G218),IF(#REF!="ACSR semiaislado XLPE 15kV",D218*#REF!*(E218*F218+G218), IF(#REF!="AAAC semiaislado XLPE 35kV",D218*#REF!*(E218*F218+G218), IF(#REF!="ACSR semiaislado XLPE 35kV",D218*#REF!*(E218*F218+G218), IF(#REF!="AAAC semiaislado XLPE 35kV",D218*#REF!*(E218*F218+G218), IF(#REF!="AAAC semiaislado XLPE 44kV",D218*#REF!*(E218*F218+G218),IF(#REF!="Trenzada AL",D218*#REF!*(E218*F218+G218), IF(#REF!="Trenzada Cu",D218*#REF!*(E218*F218+G218),IF(#REF!="Cable autosoportado neutro AAAC - XLPE",D218*#REF!*(E218*F218+G218), IF(#REF!="Acometida concéntrica XLPE - 600 V",D218*#REF!*(E218*F218+G218), IF(#REF!="Cable autosoportado neutro ACSR - XLPE",D218*#REF!*(E218*F218+G218), IF(#REF!="Reserva BT 4 - AEO",D218*#REF!*(E218*F218+G218), IF(#REF!="Reserva BT 5 - AEO",D218*#REF!*(E218*F218+G218),”Error”))))))))))))))))</f>
        <v>#REF!</v>
      </c>
      <c r="I218" s="6" t="e">
        <f>IF(#REF!="Subterránea",IF(#REF!="XLPE Cu - 15 kV",D218*#REF!*(E218*F218+G218),IF(#REF!="XLPE Cu - 38 kV",D218*#REF!*(E218*F218+G218),IF(#REF!="XLPE Cu - 46 kV",D218*#REF!*(E218*F218+G218),IF(#REF!="XLPE AL - 15 kV",D218*#REF!*(E218*F218+G218), IF(#REF!="XLPE AL - 38 kV",D218*#REF!*(E218*F218+G218), IF(#REF!="XLPE AL - 46 kV",D218*#REF!*(E218*F218+G218), IF(#REF!="Reserva MT 1 - SUB",D218*#REF!*(E218*F218+G218), IF(#REF!="Reserva MT 2 - SUB",D218*#REF!*(E218*F218+G218),IF(#REF!="THW AL 600 V",D218*#REF!*(E218*F218+G218), IF(#REF!="THWN AL 600 V",D218*#REF!*(E218*F218+G218),IF(#REF!="THWN-2 AL 600 V",D218*#REF!*(E218*F218+G218),IF(#REF!="THWN-2 Cu 600 V",D218*#REF!*(E218*F218+G218), IF(#REF!="Reserva BT 2 - SUB",D218*#REF!*(E218*F218+G218), IF(#REF!="Reserva BT 3 - SUB",D218*#REF!*(E218*F218+G218), IF(#REF!="Reserva BT 4 - SUB",D218*#REF!*(E218*F218+G218), IF(#REF!="Reserva BT 5 - SUB",D218*#REF!*(E218*F218+G218),”Error”)))))))))))))))))</f>
        <v>#REF!</v>
      </c>
      <c r="J218" s="25" t="e">
        <f>IF(#REF!="Aérea",'Costos iniciales'!H218,IF(#REF!="Subterránea",'Costos iniciales'!I218,"Error"))</f>
        <v>#REF!</v>
      </c>
    </row>
    <row r="219" spans="2:10" x14ac:dyDescent="0.25">
      <c r="B219" s="2">
        <v>10</v>
      </c>
      <c r="C219" s="20" t="s">
        <v>22</v>
      </c>
      <c r="D219" s="16" t="e">
        <f>IF(B219=1,#REF!,IF(B219=2,#REF!,IF(B219=3,#REF!,IF(B219=4,#REF!,IF(B219=5,#REF!,IF(B219=6,#REF!,IF(B219=7,#REF!,IF(B219=8,#REF!, IF(B219=9,#REF!,IF(B219=10,#REF!,IF(B219=11,#REF!,”Error”)))))))))))</f>
        <v>#REF!</v>
      </c>
      <c r="E219" s="16" t="e">
        <f>IF(#REF!="Trifásico",3,IF(#REF!="Bifásico",2,IF(#REF!="Monofásico",1)))</f>
        <v>#REF!</v>
      </c>
      <c r="F219" s="16" t="e">
        <f>#REF!</f>
        <v>#REF!</v>
      </c>
      <c r="G219" s="16" t="e">
        <f>IF(#REF!="Si",1,IF(#REF!="No",0))</f>
        <v>#REF!</v>
      </c>
      <c r="H219" s="28" t="e">
        <f>IF(#REF!="Aérea",IF(#REF!="ACSR",D219*#REF!*(E219*F219+G219),IF(#REF!="AAAC",D219*#REF!*(E219*F219+G219),IF(#REF!="AAC semiaislado XLPE 15kV",D219*#REF!*(E219*F219+G219),IF(#REF!="ACSR semiaislado XLPE 15kV",D219*#REF!*(E219*F219+G219), IF(#REF!="AAAC semiaislado XLPE 35kV",D219*#REF!*(E219*F219+G219), IF(#REF!="ACSR semiaislado XLPE 35kV",D219*#REF!*(E219*F219+G219), IF(#REF!="AAAC semiaislado XLPE 35kV",D219*#REF!*(E219*F219+G219), IF(#REF!="AAAC semiaislado XLPE 44kV",D219*#REF!*(E219*F219+G219),IF(#REF!="Trenzada AL",D219*#REF!*(E219*F219+G219), IF(#REF!="Trenzada Cu",D219*#REF!*(E219*F219+G219),IF(#REF!="Cable autosoportado neutro AAAC - XLPE",D219*#REF!*(E219*F219+G219), IF(#REF!="Acometida concéntrica XLPE - 600 V",D219*#REF!*(E219*F219+G219), IF(#REF!="Cable autosoportado neutro ACSR - XLPE",D219*#REF!*(E219*F219+G219), IF(#REF!="Reserva BT 4 - AEO",D219*#REF!*(E219*F219+G219), IF(#REF!="Reserva BT 5 - AEO",D219*#REF!*(E219*F219+G219),”Error”))))))))))))))))</f>
        <v>#REF!</v>
      </c>
      <c r="I219" s="6" t="e">
        <f>IF(#REF!="Subterránea",IF(#REF!="XLPE Cu - 15 kV",D219*#REF!*(E219*F219+G219),IF(#REF!="XLPE Cu - 38 kV",D219*#REF!*(E219*F219+G219),IF(#REF!="XLPE Cu - 46 kV",D219*#REF!*(E219*F219+G219),IF(#REF!="XLPE AL - 15 kV",D219*#REF!*(E219*F219+G219), IF(#REF!="XLPE AL - 38 kV",D219*#REF!*(E219*F219+G219), IF(#REF!="XLPE AL - 46 kV",D219*#REF!*(E219*F219+G219), IF(#REF!="Reserva MT 1 - SUB",D219*#REF!*(E219*F219+G219), IF(#REF!="Reserva MT 2 - SUB",D219*#REF!*(E219*F219+G219),IF(#REF!="THW AL 600 V",D219*#REF!*(E219*F219+G219), IF(#REF!="THWN AL 600 V",D219*#REF!*(E219*F219+G219),IF(#REF!="THWN-2 AL 600 V",D219*#REF!*(E219*F219+G219),IF(#REF!="THWN-2 Cu 600 V",D219*#REF!*(E219*F219+G219), IF(#REF!="Reserva BT 2 - SUB",D219*#REF!*(E219*F219+G219), IF(#REF!="Reserva BT 3 - SUB",D219*#REF!*(E219*F219+G219), IF(#REF!="Reserva BT 4 - SUB",D219*#REF!*(E219*F219+G219), IF(#REF!="Reserva BT 5 - SUB",D219*#REF!*(E219*F219+G219),”Error”)))))))))))))))))</f>
        <v>#REF!</v>
      </c>
      <c r="J219" s="25" t="e">
        <f>IF(#REF!="Aérea",'Costos iniciales'!H219,IF(#REF!="Subterránea",'Costos iniciales'!I219,"Error"))</f>
        <v>#REF!</v>
      </c>
    </row>
    <row r="220" spans="2:10" x14ac:dyDescent="0.25">
      <c r="B220" s="2">
        <v>10</v>
      </c>
      <c r="C220" s="20" t="s">
        <v>21</v>
      </c>
      <c r="D220" s="16" t="e">
        <f>IF(B220=1,#REF!,IF(B220=2,#REF!,IF(B220=3,#REF!,IF(B220=4,#REF!,IF(B220=5,#REF!,IF(B220=6,#REF!,IF(B220=7,#REF!,IF(B220=8,#REF!, IF(B220=9,#REF!,IF(B220=10,#REF!,IF(B220=11,#REF!,”Error”)))))))))))</f>
        <v>#REF!</v>
      </c>
      <c r="E220" s="16" t="e">
        <f>IF(#REF!="Trifásico",3,IF(#REF!="Bifásico",2,IF(#REF!="Monofásico",1)))</f>
        <v>#REF!</v>
      </c>
      <c r="F220" s="16" t="e">
        <f>#REF!</f>
        <v>#REF!</v>
      </c>
      <c r="G220" s="16" t="e">
        <f>IF(#REF!="Si",1,IF(#REF!="No",0))</f>
        <v>#REF!</v>
      </c>
      <c r="H220" s="28" t="e">
        <f>IF(#REF!="Aérea",IF(#REF!="ACSR",D220*#REF!*(E220*F220+G220),IF(#REF!="AAAC",D220*#REF!*(E220*F220+G220),IF(#REF!="AAC semiaislado XLPE 15kV",D220*#REF!*(E220*F220+G220),IF(#REF!="ACSR semiaislado XLPE 15kV",D220*#REF!*(E220*F220+G220), IF(#REF!="AAAC semiaislado XLPE 35kV",D220*#REF!*(E220*F220+G220), IF(#REF!="ACSR semiaislado XLPE 35kV",D220*#REF!*(E220*F220+G220), IF(#REF!="AAAC semiaislado XLPE 35kV",D220*#REF!*(E220*F220+G220), IF(#REF!="AAAC semiaislado XLPE 44kV",D220*#REF!*(E220*F220+G220),IF(#REF!="Trenzada AL",D220*#REF!*(E220*F220+G220), IF(#REF!="Trenzada Cu",D220*#REF!*(E220*F220+G220),IF(#REF!="Cable autosoportado neutro AAAC - XLPE",D220*#REF!*(E220*F220+G220), IF(#REF!="Acometida concéntrica XLPE - 600 V",D220*#REF!*(E220*F220+G220), IF(#REF!="Cable autosoportado neutro ACSR - XLPE",D220*#REF!*(E220*F220+G220), IF(#REF!="Reserva BT 4 - AEO",D220*#REF!*(E220*F220+G220), IF(#REF!="Reserva BT 5 - AEO",D220*#REF!*(E220*F220+G220),”Error”))))))))))))))))</f>
        <v>#REF!</v>
      </c>
      <c r="I220" s="6" t="e">
        <f>IF(#REF!="Subterránea",IF(#REF!="XLPE Cu - 15 kV",D220*#REF!*(E220*F220+G220),IF(#REF!="XLPE Cu - 38 kV",D220*#REF!*(E220*F220+G220),IF(#REF!="XLPE Cu - 46 kV",D220*#REF!*(E220*F220+G220),IF(#REF!="XLPE AL - 15 kV",D220*#REF!*(E220*F220+G220), IF(#REF!="XLPE AL - 38 kV",D220*#REF!*(E220*F220+G220), IF(#REF!="XLPE AL - 46 kV",D220*#REF!*(E220*F220+G220), IF(#REF!="Reserva MT 1 - SUB",D220*#REF!*(E220*F220+G220), IF(#REF!="Reserva MT 2 - SUB",D220*#REF!*(E220*F220+G220),IF(#REF!="THW AL 600 V",D220*#REF!*(E220*F220+G220), IF(#REF!="THWN AL 600 V",D220*#REF!*(E220*F220+G220),IF(#REF!="THWN-2 AL 600 V",D220*#REF!*(E220*F220+G220),IF(#REF!="THWN-2 Cu 600 V",D220*#REF!*(E220*F220+G220), IF(#REF!="Reserva BT 2 - SUB",D220*#REF!*(E220*F220+G220), IF(#REF!="Reserva BT 3 - SUB",D220*#REF!*(E220*F220+G220), IF(#REF!="Reserva BT 4 - SUB",D220*#REF!*(E220*F220+G220), IF(#REF!="Reserva BT 5 - SUB",D220*#REF!*(E220*F220+G220),”Error”)))))))))))))))))</f>
        <v>#REF!</v>
      </c>
      <c r="J220" s="25" t="e">
        <f>IF(#REF!="Aérea",'Costos iniciales'!H220,IF(#REF!="Subterránea",'Costos iniciales'!I220,"Error"))</f>
        <v>#REF!</v>
      </c>
    </row>
    <row r="221" spans="2:10" x14ac:dyDescent="0.25">
      <c r="B221" s="2">
        <v>10</v>
      </c>
      <c r="C221" s="20" t="s">
        <v>20</v>
      </c>
      <c r="D221" s="16" t="e">
        <f>IF(B221=1,#REF!,IF(B221=2,#REF!,IF(B221=3,#REF!,IF(B221=4,#REF!,IF(B221=5,#REF!,IF(B221=6,#REF!,IF(B221=7,#REF!,IF(B221=8,#REF!, IF(B221=9,#REF!,IF(B221=10,#REF!,IF(B221=11,#REF!,”Error”)))))))))))</f>
        <v>#REF!</v>
      </c>
      <c r="E221" s="16" t="e">
        <f>IF(#REF!="Trifásico",3,IF(#REF!="Bifásico",2,IF(#REF!="Monofásico",1)))</f>
        <v>#REF!</v>
      </c>
      <c r="F221" s="16" t="e">
        <f>#REF!</f>
        <v>#REF!</v>
      </c>
      <c r="G221" s="16" t="e">
        <f>IF(#REF!="Si",1,IF(#REF!="No",0))</f>
        <v>#REF!</v>
      </c>
      <c r="H221" s="28" t="e">
        <f>IF(#REF!="Aérea",IF(#REF!="ACSR",D221*#REF!*(E221*F221+G221),IF(#REF!="AAAC",D221*#REF!*(E221*F221+G221),IF(#REF!="AAC semiaislado XLPE 15kV",D221*#REF!*(E221*F221+G221),IF(#REF!="ACSR semiaislado XLPE 15kV",D221*#REF!*(E221*F221+G221), IF(#REF!="AAAC semiaislado XLPE 35kV",D221*#REF!*(E221*F221+G221), IF(#REF!="ACSR semiaislado XLPE 35kV",D221*#REF!*(E221*F221+G221), IF(#REF!="AAAC semiaislado XLPE 35kV",D221*#REF!*(E221*F221+G221), IF(#REF!="AAAC semiaislado XLPE 44kV",D221*#REF!*(E221*F221+G221),IF(#REF!="Trenzada AL",D221*#REF!*(E221*F221+G221), IF(#REF!="Trenzada Cu",D221*#REF!*(E221*F221+G221),IF(#REF!="Cable autosoportado neutro AAAC - XLPE",D221*#REF!*(E221*F221+G221), IF(#REF!="Acometida concéntrica XLPE - 600 V",D221*#REF!*(E221*F221+G221), IF(#REF!="Cable autosoportado neutro ACSR - XLPE",D221*#REF!*(E221*F221+G221), IF(#REF!="Reserva BT 4 - AEO",D221*#REF!*(E221*F221+G221), IF(#REF!="Reserva BT 5 - AEO",D221*#REF!*(E221*F221+G221),”Error”))))))))))))))))</f>
        <v>#REF!</v>
      </c>
      <c r="I221" s="6" t="e">
        <f>IF(#REF!="Subterránea",IF(#REF!="XLPE Cu - 15 kV",D221*#REF!*(E221*F221+G221),IF(#REF!="XLPE Cu - 38 kV",D221*#REF!*(E221*F221+G221),IF(#REF!="XLPE Cu - 46 kV",D221*#REF!*(E221*F221+G221),IF(#REF!="XLPE AL - 15 kV",D221*#REF!*(E221*F221+G221), IF(#REF!="XLPE AL - 38 kV",D221*#REF!*(E221*F221+G221), IF(#REF!="XLPE AL - 46 kV",D221*#REF!*(E221*F221+G221), IF(#REF!="Reserva MT 1 - SUB",D221*#REF!*(E221*F221+G221), IF(#REF!="Reserva MT 2 - SUB",D221*#REF!*(E221*F221+G221),IF(#REF!="THW AL 600 V",D221*#REF!*(E221*F221+G221), IF(#REF!="THWN AL 600 V",D221*#REF!*(E221*F221+G221),IF(#REF!="THWN-2 AL 600 V",D221*#REF!*(E221*F221+G221),IF(#REF!="THWN-2 Cu 600 V",D221*#REF!*(E221*F221+G221), IF(#REF!="Reserva BT 2 - SUB",D221*#REF!*(E221*F221+G221), IF(#REF!="Reserva BT 3 - SUB",D221*#REF!*(E221*F221+G221), IF(#REF!="Reserva BT 4 - SUB",D221*#REF!*(E221*F221+G221), IF(#REF!="Reserva BT 5 - SUB",D221*#REF!*(E221*F221+G221),”Error”)))))))))))))))))</f>
        <v>#REF!</v>
      </c>
      <c r="J221" s="25" t="e">
        <f>IF(#REF!="Aérea",'Costos iniciales'!H221,IF(#REF!="Subterránea",'Costos iniciales'!I221,"Error"))</f>
        <v>#REF!</v>
      </c>
    </row>
    <row r="222" spans="2:10" x14ac:dyDescent="0.25">
      <c r="B222" s="2">
        <v>10</v>
      </c>
      <c r="C222" s="20">
        <v>1</v>
      </c>
      <c r="D222" s="16" t="e">
        <f>IF(B222=1,#REF!,IF(B222=2,#REF!,IF(B222=3,#REF!,IF(B222=4,#REF!,IF(B222=5,#REF!,IF(B222=6,#REF!,IF(B222=7,#REF!,IF(B222=8,#REF!, IF(B222=9,#REF!,IF(B222=10,#REF!,IF(B222=11,#REF!,”Error”)))))))))))</f>
        <v>#REF!</v>
      </c>
      <c r="E222" s="16" t="e">
        <f>IF(#REF!="Trifásico",3,IF(#REF!="Bifásico",2,IF(#REF!="Monofásico",1)))</f>
        <v>#REF!</v>
      </c>
      <c r="F222" s="16" t="e">
        <f>#REF!</f>
        <v>#REF!</v>
      </c>
      <c r="G222" s="16" t="e">
        <f>IF(#REF!="Si",1,IF(#REF!="No",0))</f>
        <v>#REF!</v>
      </c>
      <c r="H222" s="28" t="e">
        <f>IF(#REF!="Aérea",IF(#REF!="ACSR",D222*#REF!*(E222*F222+G222),IF(#REF!="AAAC",D222*#REF!*(E222*F222+G222),IF(#REF!="AAC semiaislado XLPE 15kV",D222*#REF!*(E222*F222+G222),IF(#REF!="ACSR semiaislado XLPE 15kV",D222*#REF!*(E222*F222+G222), IF(#REF!="AAAC semiaislado XLPE 35kV",D222*#REF!*(E222*F222+G222), IF(#REF!="ACSR semiaislado XLPE 35kV",D222*#REF!*(E222*F222+G222), IF(#REF!="AAAC semiaislado XLPE 35kV",D222*#REF!*(E222*F222+G222), IF(#REF!="AAAC semiaislado XLPE 44kV",D222*#REF!*(E222*F222+G222),IF(#REF!="Trenzada AL",D222*#REF!*(E222*F222+G222), IF(#REF!="Trenzada Cu",D222*#REF!*(E222*F222+G222),IF(#REF!="Cable autosoportado neutro AAAC - XLPE",D222*#REF!*(E222*F222+G222), IF(#REF!="Acometida concéntrica XLPE - 600 V",D222*#REF!*(E222*F222+G222), IF(#REF!="Cable autosoportado neutro ACSR - XLPE",D222*#REF!*(E222*F222+G222), IF(#REF!="Reserva BT 4 - AEO",D222*#REF!*(E222*F222+G222), IF(#REF!="Reserva BT 5 - AEO",D222*#REF!*(E222*F222+G222),”Error”))))))))))))))))</f>
        <v>#REF!</v>
      </c>
      <c r="I222" s="6" t="e">
        <f>IF(#REF!="Subterránea",IF(#REF!="XLPE Cu - 15 kV",D222*#REF!*(E222*F222+G222),IF(#REF!="XLPE Cu - 38 kV",D222*#REF!*(E222*F222+G222),IF(#REF!="XLPE Cu - 46 kV",D222*#REF!*(E222*F222+G222),IF(#REF!="XLPE AL - 15 kV",D222*#REF!*(E222*F222+G222), IF(#REF!="XLPE AL - 38 kV",D222*#REF!*(E222*F222+G222), IF(#REF!="XLPE AL - 46 kV",D222*#REF!*(E222*F222+G222), IF(#REF!="Reserva MT 1 - SUB",D222*#REF!*(E222*F222+G222), IF(#REF!="Reserva MT 2 - SUB",D222*#REF!*(E222*F222+G222),IF(#REF!="THW AL 600 V",D222*#REF!*(E222*F222+G222), IF(#REF!="THWN AL 600 V",D222*#REF!*(E222*F222+G222),IF(#REF!="THWN-2 AL 600 V",D222*#REF!*(E222*F222+G222),IF(#REF!="THWN-2 Cu 600 V",D222*#REF!*(E222*F222+G222), IF(#REF!="Reserva BT 2 - SUB",D222*#REF!*(E222*F222+G222), IF(#REF!="Reserva BT 3 - SUB",D222*#REF!*(E222*F222+G222), IF(#REF!="Reserva BT 4 - SUB",D222*#REF!*(E222*F222+G222), IF(#REF!="Reserva BT 5 - SUB",D222*#REF!*(E222*F222+G222),”Error”)))))))))))))))))</f>
        <v>#REF!</v>
      </c>
      <c r="J222" s="25" t="e">
        <f>IF(#REF!="Aérea",'Costos iniciales'!H222,IF(#REF!="Subterránea",'Costos iniciales'!I222,"Error"))</f>
        <v>#REF!</v>
      </c>
    </row>
    <row r="223" spans="2:10" x14ac:dyDescent="0.25">
      <c r="B223" s="2">
        <v>10</v>
      </c>
      <c r="C223" s="20">
        <v>2</v>
      </c>
      <c r="D223" s="16" t="e">
        <f>IF(B223=1,#REF!,IF(B223=2,#REF!,IF(B223=3,#REF!,IF(B223=4,#REF!,IF(B223=5,#REF!,IF(B223=6,#REF!,IF(B223=7,#REF!,IF(B223=8,#REF!, IF(B223=9,#REF!,IF(B223=10,#REF!,IF(B223=11,#REF!,”Error”)))))))))))</f>
        <v>#REF!</v>
      </c>
      <c r="E223" s="16" t="e">
        <f>IF(#REF!="Trifásico",3,IF(#REF!="Bifásico",2,IF(#REF!="Monofásico",1)))</f>
        <v>#REF!</v>
      </c>
      <c r="F223" s="16" t="e">
        <f>#REF!</f>
        <v>#REF!</v>
      </c>
      <c r="G223" s="16" t="e">
        <f>IF(#REF!="Si",1,IF(#REF!="No",0))</f>
        <v>#REF!</v>
      </c>
      <c r="H223" s="28" t="e">
        <f>IF(#REF!="Aérea",IF(#REF!="ACSR",D223*#REF!*(E223*F223+G223),IF(#REF!="AAAC",D223*#REF!*(E223*F223+G223),IF(#REF!="AAC semiaislado XLPE 15kV",D223*#REF!*(E223*F223+G223),IF(#REF!="ACSR semiaislado XLPE 15kV",D223*#REF!*(E223*F223+G223), IF(#REF!="AAAC semiaislado XLPE 35kV",D223*#REF!*(E223*F223+G223), IF(#REF!="ACSR semiaislado XLPE 35kV",D223*#REF!*(E223*F223+G223), IF(#REF!="AAAC semiaislado XLPE 35kV",D223*#REF!*(E223*F223+G223), IF(#REF!="AAAC semiaislado XLPE 44kV",D223*#REF!*(E223*F223+G223),IF(#REF!="Trenzada AL",D223*#REF!*(E223*F223+G223), IF(#REF!="Trenzada Cu",D223*#REF!*(E223*F223+G223),IF(#REF!="Cable autosoportado neutro AAAC - XLPE",D223*#REF!*(E223*F223+G223), IF(#REF!="Acometida concéntrica XLPE - 600 V",D223*#REF!*(E223*F223+G223), IF(#REF!="Cable autosoportado neutro ACSR - XLPE",D223*#REF!*(E223*F223+G223), IF(#REF!="Reserva BT 4 - AEO",D223*#REF!*(E223*F223+G223), IF(#REF!="Reserva BT 5 - AEO",D223*#REF!*(E223*F223+G223),”Error”))))))))))))))))</f>
        <v>#REF!</v>
      </c>
      <c r="I223" s="6" t="e">
        <f>IF(#REF!="Subterránea",IF(#REF!="XLPE Cu - 15 kV",D223*#REF!*(E223*F223+G223),IF(#REF!="XLPE Cu - 38 kV",D223*#REF!*(E223*F223+G223),IF(#REF!="XLPE Cu - 46 kV",D223*#REF!*(E223*F223+G223),IF(#REF!="XLPE AL - 15 kV",D223*#REF!*(E223*F223+G223), IF(#REF!="XLPE AL - 38 kV",D223*#REF!*(E223*F223+G223), IF(#REF!="XLPE AL - 46 kV",D223*#REF!*(E223*F223+G223), IF(#REF!="Reserva MT 1 - SUB",D223*#REF!*(E223*F223+G223), IF(#REF!="Reserva MT 2 - SUB",D223*#REF!*(E223*F223+G223),IF(#REF!="THW AL 600 V",D223*#REF!*(E223*F223+G223), IF(#REF!="THWN AL 600 V",D223*#REF!*(E223*F223+G223),IF(#REF!="THWN-2 AL 600 V",D223*#REF!*(E223*F223+G223),IF(#REF!="THWN-2 Cu 600 V",D223*#REF!*(E223*F223+G223), IF(#REF!="Reserva BT 2 - SUB",D223*#REF!*(E223*F223+G223), IF(#REF!="Reserva BT 3 - SUB",D223*#REF!*(E223*F223+G223), IF(#REF!="Reserva BT 4 - SUB",D223*#REF!*(E223*F223+G223), IF(#REF!="Reserva BT 5 - SUB",D223*#REF!*(E223*F223+G223),”Error”)))))))))))))))))</f>
        <v>#REF!</v>
      </c>
      <c r="J223" s="25" t="e">
        <f>IF(#REF!="Aérea",'Costos iniciales'!H223,IF(#REF!="Subterránea",'Costos iniciales'!I223,"Error"))</f>
        <v>#REF!</v>
      </c>
    </row>
    <row r="224" spans="2:10" x14ac:dyDescent="0.25">
      <c r="B224" s="2">
        <v>10</v>
      </c>
      <c r="C224" s="20">
        <v>4</v>
      </c>
      <c r="D224" s="16" t="e">
        <f>IF(B224=1,#REF!,IF(B224=2,#REF!,IF(B224=3,#REF!,IF(B224=4,#REF!,IF(B224=5,#REF!,IF(B224=6,#REF!,IF(B224=7,#REF!,IF(B224=8,#REF!, IF(B224=9,#REF!,IF(B224=10,#REF!,IF(B224=11,#REF!,”Error”)))))))))))</f>
        <v>#REF!</v>
      </c>
      <c r="E224" s="16" t="e">
        <f>IF(#REF!="Trifásico",3,IF(#REF!="Bifásico",2,IF(#REF!="Monofásico",1)))</f>
        <v>#REF!</v>
      </c>
      <c r="F224" s="16" t="e">
        <f>#REF!</f>
        <v>#REF!</v>
      </c>
      <c r="G224" s="16" t="e">
        <f>IF(#REF!="Si",1,IF(#REF!="No",0))</f>
        <v>#REF!</v>
      </c>
      <c r="H224" s="28" t="e">
        <f>IF(#REF!="Aérea",IF(#REF!="ACSR",D224*#REF!*(E224*F224+G224),IF(#REF!="AAAC",D224*#REF!*(E224*F224+G224),IF(#REF!="AAC semiaislado XLPE 15kV",D224*#REF!*(E224*F224+G224),IF(#REF!="ACSR semiaislado XLPE 15kV",D224*#REF!*(E224*F224+G224), IF(#REF!="AAAC semiaislado XLPE 35kV",D224*#REF!*(E224*F224+G224), IF(#REF!="ACSR semiaislado XLPE 35kV",D224*#REF!*(E224*F224+G224), IF(#REF!="AAAC semiaislado XLPE 35kV",D224*#REF!*(E224*F224+G224), IF(#REF!="AAAC semiaislado XLPE 44kV",D224*#REF!*(E224*F224+G224),IF(#REF!="Trenzada AL",D224*#REF!*(E224*F224+G224), IF(#REF!="Trenzada Cu",D224*#REF!*(E224*F224+G224),IF(#REF!="Cable autosoportado neutro AAAC - XLPE",D224*#REF!*(E224*F224+G224), IF(#REF!="Acometida concéntrica XLPE - 600 V",D224*#REF!*(E224*F224+G224), IF(#REF!="Cable autosoportado neutro ACSR - XLPE",D224*#REF!*(E224*F224+G224), IF(#REF!="Reserva BT 4 - AEO",D224*#REF!*(E224*F224+G224), IF(#REF!="Reserva BT 5 - AEO",D224*#REF!*(E224*F224+G224),”Error”))))))))))))))))</f>
        <v>#REF!</v>
      </c>
      <c r="I224" s="6" t="e">
        <f>IF(#REF!="Subterránea",IF(#REF!="XLPE Cu - 15 kV",D224*#REF!*(E224*F224+G224),IF(#REF!="XLPE Cu - 38 kV",D224*#REF!*(E224*F224+G224),IF(#REF!="XLPE Cu - 46 kV",D224*#REF!*(E224*F224+G224),IF(#REF!="XLPE AL - 15 kV",D224*#REF!*(E224*F224+G224), IF(#REF!="XLPE AL - 38 kV",D224*#REF!*(E224*F224+G224), IF(#REF!="XLPE AL - 46 kV",D224*#REF!*(E224*F224+G224), IF(#REF!="Reserva MT 1 - SUB",D224*#REF!*(E224*F224+G224), IF(#REF!="Reserva MT 2 - SUB",D224*#REF!*(E224*F224+G224),IF(#REF!="THW AL 600 V",D224*#REF!*(E224*F224+G224), IF(#REF!="THWN AL 600 V",D224*#REF!*(E224*F224+G224),IF(#REF!="THWN-2 AL 600 V",D224*#REF!*(E224*F224+G224),IF(#REF!="THWN-2 Cu 600 V",D224*#REF!*(E224*F224+G224), IF(#REF!="Reserva BT 2 - SUB",D224*#REF!*(E224*F224+G224), IF(#REF!="Reserva BT 3 - SUB",D224*#REF!*(E224*F224+G224), IF(#REF!="Reserva BT 4 - SUB",D224*#REF!*(E224*F224+G224), IF(#REF!="Reserva BT 5 - SUB",D224*#REF!*(E224*F224+G224),”Error”)))))))))))))))))</f>
        <v>#REF!</v>
      </c>
      <c r="J224" s="25" t="e">
        <f>IF(#REF!="Aérea",'Costos iniciales'!H224,IF(#REF!="Subterránea",'Costos iniciales'!I224,"Error"))</f>
        <v>#REF!</v>
      </c>
    </row>
    <row r="225" spans="2:10" x14ac:dyDescent="0.25">
      <c r="B225" s="2">
        <v>10</v>
      </c>
      <c r="C225" s="20">
        <v>6</v>
      </c>
      <c r="D225" s="16" t="e">
        <f>IF(B225=1,#REF!,IF(B225=2,#REF!,IF(B225=3,#REF!,IF(B225=4,#REF!,IF(B225=5,#REF!,IF(B225=6,#REF!,IF(B225=7,#REF!,IF(B225=8,#REF!, IF(B225=9,#REF!,IF(B225=10,#REF!,IF(B225=11,#REF!,”Error”)))))))))))</f>
        <v>#REF!</v>
      </c>
      <c r="E225" s="16" t="e">
        <f>IF(#REF!="Trifásico",3,IF(#REF!="Bifásico",2,IF(#REF!="Monofásico",1)))</f>
        <v>#REF!</v>
      </c>
      <c r="F225" s="16" t="e">
        <f>#REF!</f>
        <v>#REF!</v>
      </c>
      <c r="G225" s="16" t="e">
        <f>IF(#REF!="Si",1,IF(#REF!="No",0))</f>
        <v>#REF!</v>
      </c>
      <c r="H225" s="28" t="e">
        <f>IF(#REF!="Aérea",IF(#REF!="ACSR",D225*#REF!*(E225*F225+G225),IF(#REF!="AAAC",D225*#REF!*(E225*F225+G225),IF(#REF!="AAC semiaislado XLPE 15kV",D225*#REF!*(E225*F225+G225),IF(#REF!="ACSR semiaislado XLPE 15kV",D225*#REF!*(E225*F225+G225), IF(#REF!="AAAC semiaislado XLPE 35kV",D225*#REF!*(E225*F225+G225), IF(#REF!="ACSR semiaislado XLPE 35kV",D225*#REF!*(E225*F225+G225), IF(#REF!="AAAC semiaislado XLPE 35kV",D225*#REF!*(E225*F225+G225), IF(#REF!="AAAC semiaislado XLPE 44kV",D225*#REF!*(E225*F225+G225),IF(#REF!="Trenzada AL",D225*#REF!*(E225*F225+G225), IF(#REF!="Trenzada Cu",D225*#REF!*(E225*F225+G225),IF(#REF!="Cable autosoportado neutro AAAC - XLPE",D225*#REF!*(E225*F225+G225), IF(#REF!="Acometida concéntrica XLPE - 600 V",D225*#REF!*(E225*F225+G225), IF(#REF!="Cable autosoportado neutro ACSR - XLPE",D225*#REF!*(E225*F225+G225), IF(#REF!="Reserva BT 4 - AEO",D225*#REF!*(E225*F225+G225), IF(#REF!="Reserva BT 5 - AEO",D225*#REF!*(E225*F225+G225),”Error”))))))))))))))))</f>
        <v>#REF!</v>
      </c>
      <c r="I225" s="6" t="e">
        <f>IF(#REF!="Subterránea",IF(#REF!="XLPE Cu - 15 kV",D225*#REF!*(E225*F225+G225),IF(#REF!="XLPE Cu - 38 kV",D225*#REF!*(E225*F225+G225),IF(#REF!="XLPE Cu - 46 kV",D225*#REF!*(E225*F225+G225),IF(#REF!="XLPE AL - 15 kV",D225*#REF!*(E225*F225+G225), IF(#REF!="XLPE AL - 38 kV",D225*#REF!*(E225*F225+G225), IF(#REF!="XLPE AL - 46 kV",D225*#REF!*(E225*F225+G225), IF(#REF!="Reserva MT 1 - SUB",D225*#REF!*(E225*F225+G225), IF(#REF!="Reserva MT 2 - SUB",D225*#REF!*(E225*F225+G225),IF(#REF!="THW AL 600 V",D225*#REF!*(E225*F225+G225), IF(#REF!="THWN AL 600 V",D225*#REF!*(E225*F225+G225),IF(#REF!="THWN-2 AL 600 V",D225*#REF!*(E225*F225+G225),IF(#REF!="THWN-2 Cu 600 V",D225*#REF!*(E225*F225+G225), IF(#REF!="Reserva BT 2 - SUB",D225*#REF!*(E225*F225+G225), IF(#REF!="Reserva BT 3 - SUB",D225*#REF!*(E225*F225+G225), IF(#REF!="Reserva BT 4 - SUB",D225*#REF!*(E225*F225+G225), IF(#REF!="Reserva BT 5 - SUB",D225*#REF!*(E225*F225+G225),”Error”)))))))))))))))))</f>
        <v>#REF!</v>
      </c>
      <c r="J225" s="25" t="e">
        <f>IF(#REF!="Aérea",'Costos iniciales'!H225,IF(#REF!="Subterránea",'Costos iniciales'!I225,"Error"))</f>
        <v>#REF!</v>
      </c>
    </row>
    <row r="226" spans="2:10" x14ac:dyDescent="0.25">
      <c r="B226" s="2">
        <v>10</v>
      </c>
      <c r="C226" s="7">
        <v>8</v>
      </c>
      <c r="D226" s="16" t="e">
        <f>IF(B226=1,#REF!,IF(B226=2,#REF!,IF(B226=3,#REF!,IF(B226=4,#REF!,IF(B226=5,#REF!,IF(B226=6,#REF!,IF(B226=7,#REF!,IF(B226=8,#REF!, IF(B226=9,#REF!,IF(B226=10,#REF!,IF(B226=11,#REF!,”Error”)))))))))))</f>
        <v>#REF!</v>
      </c>
      <c r="E226" s="16" t="e">
        <f>IF(#REF!="Trifásico",3,IF(#REF!="Bifásico",2,IF(#REF!="Monofásico",1)))</f>
        <v>#REF!</v>
      </c>
      <c r="F226" s="16" t="e">
        <f>#REF!</f>
        <v>#REF!</v>
      </c>
      <c r="G226" s="16" t="e">
        <f>IF(#REF!="Si",1,IF(#REF!="No",0))</f>
        <v>#REF!</v>
      </c>
      <c r="H226" s="28" t="e">
        <f>IF(#REF!="Aérea",IF(#REF!="ACSR",D226*#REF!*(E226*F226+G226),IF(#REF!="AAAC",D226*#REF!*(E226*F226+G226),IF(#REF!="AAC semiaislado XLPE 15kV",D226*#REF!*(E226*F226+G226),IF(#REF!="ACSR semiaislado XLPE 15kV",D226*#REF!*(E226*F226+G226), IF(#REF!="AAAC semiaislado XLPE 35kV",D226*#REF!*(E226*F226+G226), IF(#REF!="ACSR semiaislado XLPE 35kV",D226*#REF!*(E226*F226+G226), IF(#REF!="AAAC semiaislado XLPE 35kV",D226*#REF!*(E226*F226+G226), IF(#REF!="AAAC semiaislado XLPE 44kV",D226*#REF!*(E226*F226+G226),IF(#REF!="Trenzada AL",D226*#REF!*(E226*F226+G226), IF(#REF!="Trenzada Cu",D226*#REF!*(E226*F226+G226),IF(#REF!="Cable autosoportado neutro AAAC - XLPE",D226*#REF!*(E226*F226+G226), IF(#REF!="Acometida concéntrica XLPE - 600 V",D226*#REF!*(E226*F226+G226), IF(#REF!="Cable autosoportado neutro ACSR - XLPE",D226*#REF!*(E226*F226+G226), IF(#REF!="Reserva BT 4 - AEO",D226*#REF!*(E226*F226+G226), IF(#REF!="Reserva BT 5 - AEO",D226*#REF!*(E226*F226+G226),”Error”))))))))))))))))</f>
        <v>#REF!</v>
      </c>
      <c r="I226" s="6" t="e">
        <f>IF(#REF!="Subterránea",IF(#REF!="XLPE Cu - 15 kV",D226*#REF!*(E226*F226+G226),IF(#REF!="XLPE Cu - 38 kV",D226*#REF!*(E226*F226+G226),IF(#REF!="XLPE Cu - 46 kV",D226*#REF!*(E226*F226+G226),IF(#REF!="XLPE AL - 15 kV",D226*#REF!*(E226*F226+G226), IF(#REF!="XLPE AL - 38 kV",D226*#REF!*(E226*F226+G226), IF(#REF!="XLPE AL - 46 kV",D226*#REF!*(E226*F226+G226), IF(#REF!="Reserva MT 1 - SUB",D226*#REF!*(E226*F226+G226), IF(#REF!="Reserva MT 2 - SUB",D226*#REF!*(E226*F226+G226),IF(#REF!="THW AL 600 V",D226*#REF!*(E226*F226+G226), IF(#REF!="THWN AL 600 V",D226*#REF!*(E226*F226+G226),IF(#REF!="THWN-2 AL 600 V",D226*#REF!*(E226*F226+G226),IF(#REF!="THWN-2 Cu 600 V",D226*#REF!*(E226*F226+G226), IF(#REF!="Reserva BT 2 - SUB",D226*#REF!*(E226*F226+G226), IF(#REF!="Reserva BT 3 - SUB",D226*#REF!*(E226*F226+G226), IF(#REF!="Reserva BT 4 - SUB",D226*#REF!*(E226*F226+G226), IF(#REF!="Reserva BT 5 - SUB",D226*#REF!*(E226*F226+G226),”Error”)))))))))))))))))</f>
        <v>#REF!</v>
      </c>
      <c r="J226" s="25" t="e">
        <f>IF(#REF!="Aérea",'Costos iniciales'!H226,IF(#REF!="Subterránea",'Costos iniciales'!I226,"Error"))</f>
        <v>#REF!</v>
      </c>
    </row>
    <row r="227" spans="2:10" x14ac:dyDescent="0.25">
      <c r="B227" s="2">
        <v>10</v>
      </c>
      <c r="C227" s="7"/>
      <c r="D227" s="16" t="e">
        <f>IF(B227=1,#REF!,IF(B227=2,#REF!,IF(B227=3,#REF!,IF(B227=4,#REF!,IF(B227=5,#REF!,IF(B227=6,#REF!,IF(B227=7,#REF!,IF(B227=8,#REF!, IF(B227=9,#REF!,IF(B227=10,#REF!,IF(B227=11,#REF!,”Error”)))))))))))</f>
        <v>#REF!</v>
      </c>
      <c r="E227" s="16" t="e">
        <f>IF(#REF!="Trifásico",3,IF(#REF!="Bifásico",2,IF(#REF!="Monofásico",1)))</f>
        <v>#REF!</v>
      </c>
      <c r="F227" s="16" t="e">
        <f>#REF!</f>
        <v>#REF!</v>
      </c>
      <c r="G227" s="16" t="e">
        <f>IF(#REF!="Si",1,IF(#REF!="No",0))</f>
        <v>#REF!</v>
      </c>
      <c r="H227" s="28" t="e">
        <f>IF(#REF!="Aérea",IF(#REF!="ACSR",D227*#REF!*(E227*F227+G227),IF(#REF!="AAAC",D227*#REF!*(E227*F227+G227),IF(#REF!="AAC semiaislado XLPE 15kV",D227*#REF!*(E227*F227+G227),IF(#REF!="ACSR semiaislado XLPE 15kV",D227*#REF!*(E227*F227+G227), IF(#REF!="AAAC semiaislado XLPE 35kV",D227*#REF!*(E227*F227+G227), IF(#REF!="ACSR semiaislado XLPE 35kV",D227*#REF!*(E227*F227+G227), IF(#REF!="AAAC semiaislado XLPE 35kV",D227*#REF!*(E227*F227+G227), IF(#REF!="AAAC semiaislado XLPE 44kV",D227*#REF!*(E227*F227+G227),IF(#REF!="Trenzada AL",D227*#REF!*(E227*F227+G227), IF(#REF!="Trenzada Cu",D227*#REF!*(E227*F227+G227),IF(#REF!="Cable autosoportado neutro AAAC - XLPE",D227*#REF!*(E227*F227+G227), IF(#REF!="Acometida concéntrica XLPE - 600 V",D227*#REF!*(E227*F227+G227), IF(#REF!="Cable autosoportado neutro ACSR - XLPE",D227*#REF!*(E227*F227+G227), IF(#REF!="Reserva BT 4 - AEO",D227*#REF!*(E227*F227+G227), IF(#REF!="Reserva BT 5 - AEO",D227*#REF!*(E227*F227+G227),”Error”))))))))))))))))</f>
        <v>#REF!</v>
      </c>
      <c r="I227" s="6" t="e">
        <f>IF(#REF!="Subterránea",IF(#REF!="XLPE Cu - 15 kV",D227*#REF!*(E227*F227+G227),IF(#REF!="XLPE Cu - 38 kV",D227*#REF!*(E227*F227+G227),IF(#REF!="XLPE Cu - 46 kV",D227*#REF!*(E227*F227+G227),IF(#REF!="XLPE AL - 15 kV",D227*#REF!*(E227*F227+G227), IF(#REF!="XLPE AL - 38 kV",D227*#REF!*(E227*F227+G227), IF(#REF!="XLPE AL - 46 kV",D227*#REF!*(E227*F227+G227), IF(#REF!="Reserva MT 1 - SUB",D227*#REF!*(E227*F227+G227), IF(#REF!="Reserva MT 2 - SUB",D227*#REF!*(E227*F227+G227),IF(#REF!="THW AL 600 V",D227*#REF!*(E227*F227+G227), IF(#REF!="THWN AL 600 V",D227*#REF!*(E227*F227+G227),IF(#REF!="THWN-2 AL 600 V",D227*#REF!*(E227*F227+G227),IF(#REF!="THWN-2 Cu 600 V",D227*#REF!*(E227*F227+G227), IF(#REF!="Reserva BT 2 - SUB",D227*#REF!*(E227*F227+G227), IF(#REF!="Reserva BT 3 - SUB",D227*#REF!*(E227*F227+G227), IF(#REF!="Reserva BT 4 - SUB",D227*#REF!*(E227*F227+G227), IF(#REF!="Reserva BT 5 - SUB",D227*#REF!*(E227*F227+G227),”Error”)))))))))))))))))</f>
        <v>#REF!</v>
      </c>
      <c r="J227" s="25" t="e">
        <f>IF(#REF!="Aérea",'Costos iniciales'!H227,IF(#REF!="Subterránea",'Costos iniciales'!I227,"Error"))</f>
        <v>#REF!</v>
      </c>
    </row>
    <row r="228" spans="2:10" x14ac:dyDescent="0.25">
      <c r="B228" s="2">
        <v>10</v>
      </c>
      <c r="C228" s="7"/>
      <c r="D228" s="16" t="e">
        <f>IF(B228=1,#REF!,IF(B228=2,#REF!,IF(B228=3,#REF!,IF(B228=4,#REF!,IF(B228=5,#REF!,IF(B228=6,#REF!,IF(B228=7,#REF!,IF(B228=8,#REF!, IF(B228=9,#REF!,IF(B228=10,#REF!,IF(B228=11,#REF!,”Error”)))))))))))</f>
        <v>#REF!</v>
      </c>
      <c r="E228" s="16" t="e">
        <f>IF(#REF!="Trifásico",3,IF(#REF!="Bifásico",2,IF(#REF!="Monofásico",1)))</f>
        <v>#REF!</v>
      </c>
      <c r="F228" s="16" t="e">
        <f>#REF!</f>
        <v>#REF!</v>
      </c>
      <c r="G228" s="16" t="e">
        <f>IF(#REF!="Si",1,IF(#REF!="No",0))</f>
        <v>#REF!</v>
      </c>
      <c r="H228" s="28" t="e">
        <f>IF(#REF!="Aérea",IF(#REF!="ACSR",D228*#REF!*(E228*F228+G228),IF(#REF!="AAAC",D228*#REF!*(E228*F228+G228),IF(#REF!="AAC semiaislado XLPE 15kV",D228*#REF!*(E228*F228+G228),IF(#REF!="ACSR semiaislado XLPE 15kV",D228*#REF!*(E228*F228+G228), IF(#REF!="AAAC semiaislado XLPE 35kV",D228*#REF!*(E228*F228+G228), IF(#REF!="ACSR semiaislado XLPE 35kV",D228*#REF!*(E228*F228+G228), IF(#REF!="AAAC semiaislado XLPE 35kV",D228*#REF!*(E228*F228+G228), IF(#REF!="AAAC semiaislado XLPE 44kV",D228*#REF!*(E228*F228+G228),IF(#REF!="Trenzada AL",D228*#REF!*(E228*F228+G228), IF(#REF!="Trenzada Cu",D228*#REF!*(E228*F228+G228),IF(#REF!="Cable autosoportado neutro AAAC - XLPE",D228*#REF!*(E228*F228+G228), IF(#REF!="Acometida concéntrica XLPE - 600 V",D228*#REF!*(E228*F228+G228), IF(#REF!="Cable autosoportado neutro ACSR - XLPE",D228*#REF!*(E228*F228+G228), IF(#REF!="Reserva BT 4 - AEO",D228*#REF!*(E228*F228+G228), IF(#REF!="Reserva BT 5 - AEO",D228*#REF!*(E228*F228+G228),”Error”))))))))))))))))</f>
        <v>#REF!</v>
      </c>
      <c r="I228" s="6" t="e">
        <f>IF(#REF!="Subterránea",IF(#REF!="XLPE Cu - 15 kV",D228*#REF!*(E228*F228+G228),IF(#REF!="XLPE Cu - 38 kV",D228*#REF!*(E228*F228+G228),IF(#REF!="XLPE Cu - 46 kV",D228*#REF!*(E228*F228+G228),IF(#REF!="XLPE AL - 15 kV",D228*#REF!*(E228*F228+G228), IF(#REF!="XLPE AL - 38 kV",D228*#REF!*(E228*F228+G228), IF(#REF!="XLPE AL - 46 kV",D228*#REF!*(E228*F228+G228), IF(#REF!="Reserva MT 1 - SUB",D228*#REF!*(E228*F228+G228), IF(#REF!="Reserva MT 2 - SUB",D228*#REF!*(E228*F228+G228),IF(#REF!="THW AL 600 V",D228*#REF!*(E228*F228+G228), IF(#REF!="THWN AL 600 V",D228*#REF!*(E228*F228+G228),IF(#REF!="THWN-2 AL 600 V",D228*#REF!*(E228*F228+G228),IF(#REF!="THWN-2 Cu 600 V",D228*#REF!*(E228*F228+G228), IF(#REF!="Reserva BT 2 - SUB",D228*#REF!*(E228*F228+G228), IF(#REF!="Reserva BT 3 - SUB",D228*#REF!*(E228*F228+G228), IF(#REF!="Reserva BT 4 - SUB",D228*#REF!*(E228*F228+G228), IF(#REF!="Reserva BT 5 - SUB",D228*#REF!*(E228*F228+G228),”Error”)))))))))))))))))</f>
        <v>#REF!</v>
      </c>
      <c r="J228" s="25" t="e">
        <f>IF(#REF!="Aérea",'Costos iniciales'!H228,IF(#REF!="Subterránea",'Costos iniciales'!I228,"Error"))</f>
        <v>#REF!</v>
      </c>
    </row>
    <row r="229" spans="2:10" x14ac:dyDescent="0.25">
      <c r="B229" s="2">
        <v>10</v>
      </c>
      <c r="C229" s="8"/>
      <c r="D229" s="16" t="e">
        <f>IF(B229=1,#REF!,IF(B229=2,#REF!,IF(B229=3,#REF!,IF(B229=4,#REF!,IF(B229=5,#REF!,IF(B229=6,#REF!,IF(B229=7,#REF!,IF(B229=8,#REF!, IF(B229=9,#REF!,IF(B229=10,#REF!,IF(B229=11,#REF!,”Error”)))))))))))</f>
        <v>#REF!</v>
      </c>
      <c r="E229" s="16" t="e">
        <f>IF(#REF!="Trifásico",3,IF(#REF!="Bifásico",2,IF(#REF!="Monofásico",1)))</f>
        <v>#REF!</v>
      </c>
      <c r="F229" s="16" t="e">
        <f>#REF!</f>
        <v>#REF!</v>
      </c>
      <c r="G229" s="16" t="e">
        <f>IF(#REF!="Si",1,IF(#REF!="No",0))</f>
        <v>#REF!</v>
      </c>
      <c r="H229" s="28" t="e">
        <f>IF(#REF!="Aérea",IF(#REF!="ACSR",D229*#REF!*(E229*F229+G229),IF(#REF!="AAAC",D229*#REF!*(E229*F229+G229),IF(#REF!="AAC semiaislado XLPE 15kV",D229*#REF!*(E229*F229+G229),IF(#REF!="ACSR semiaislado XLPE 15kV",D229*#REF!*(E229*F229+G229), IF(#REF!="AAAC semiaislado XLPE 35kV",D229*#REF!*(E229*F229+G229), IF(#REF!="ACSR semiaislado XLPE 35kV",D229*#REF!*(E229*F229+G229), IF(#REF!="AAAC semiaislado XLPE 35kV",D229*#REF!*(E229*F229+G229), IF(#REF!="AAAC semiaislado XLPE 44kV",D229*#REF!*(E229*F229+G229),IF(#REF!="Trenzada AL",D229*#REF!*(E229*F229+G229), IF(#REF!="Trenzada Cu",D229*#REF!*(E229*F229+G229),IF(#REF!="Cable autosoportado neutro AAAC - XLPE",D229*#REF!*(E229*F229+G229), IF(#REF!="Acometida concéntrica XLPE - 600 V",D229*#REF!*(E229*F229+G229), IF(#REF!="Cable autosoportado neutro ACSR - XLPE",D229*#REF!*(E229*F229+G229), IF(#REF!="Reserva BT 4 - AEO",D229*#REF!*(E229*F229+G229), IF(#REF!="Reserva BT 5 - AEO",D229*#REF!*(E229*F229+G229),”Error”))))))))))))))))</f>
        <v>#REF!</v>
      </c>
      <c r="I229" s="6" t="e">
        <f>IF(#REF!="Subterránea",IF(#REF!="XLPE Cu - 15 kV",D229*#REF!*(E229*F229+G229),IF(#REF!="XLPE Cu - 38 kV",D229*#REF!*(E229*F229+G229),IF(#REF!="XLPE Cu - 46 kV",D229*#REF!*(E229*F229+G229),IF(#REF!="XLPE AL - 15 kV",D229*#REF!*(E229*F229+G229), IF(#REF!="XLPE AL - 38 kV",D229*#REF!*(E229*F229+G229), IF(#REF!="XLPE AL - 46 kV",D229*#REF!*(E229*F229+G229), IF(#REF!="Reserva MT 1 - SUB",D229*#REF!*(E229*F229+G229), IF(#REF!="Reserva MT 2 - SUB",D229*#REF!*(E229*F229+G229),IF(#REF!="THW AL 600 V",D229*#REF!*(E229*F229+G229), IF(#REF!="THWN AL 600 V",D229*#REF!*(E229*F229+G229),IF(#REF!="THWN-2 AL 600 V",D229*#REF!*(E229*F229+G229),IF(#REF!="THWN-2 Cu 600 V",D229*#REF!*(E229*F229+G229), IF(#REF!="Reserva BT 2 - SUB",D229*#REF!*(E229*F229+G229), IF(#REF!="Reserva BT 3 - SUB",D229*#REF!*(E229*F229+G229), IF(#REF!="Reserva BT 4 - SUB",D229*#REF!*(E229*F229+G229), IF(#REF!="Reserva BT 5 - SUB",D229*#REF!*(E229*F229+G229),”Error”)))))))))))))))))</f>
        <v>#REF!</v>
      </c>
      <c r="J229" s="25" t="e">
        <f>IF(#REF!="Aérea",'Costos iniciales'!H229,IF(#REF!="Subterránea",'Costos iniciales'!I229,"Error"))</f>
        <v>#REF!</v>
      </c>
    </row>
    <row r="230" spans="2:10" x14ac:dyDescent="0.25">
      <c r="B230" s="2">
        <v>10</v>
      </c>
      <c r="C230" s="7"/>
      <c r="D230" s="16" t="e">
        <f>IF(B230=1,#REF!,IF(B230=2,#REF!,IF(B230=3,#REF!,IF(B230=4,#REF!,IF(B230=5,#REF!,IF(B230=6,#REF!,IF(B230=7,#REF!,IF(B230=8,#REF!, IF(B230=9,#REF!,IF(B230=10,#REF!,IF(B230=11,#REF!,”Error”)))))))))))</f>
        <v>#REF!</v>
      </c>
      <c r="E230" s="16" t="e">
        <f>IF(#REF!="Trifásico",3,IF(#REF!="Bifásico",2,IF(#REF!="Monofásico",1)))</f>
        <v>#REF!</v>
      </c>
      <c r="F230" s="16" t="e">
        <f>#REF!</f>
        <v>#REF!</v>
      </c>
      <c r="G230" s="16" t="e">
        <f>IF(#REF!="Si",1,IF(#REF!="No",0))</f>
        <v>#REF!</v>
      </c>
      <c r="H230" s="28" t="e">
        <f>IF(#REF!="Aérea",IF(#REF!="ACSR",D230*#REF!*(E230*F230+G230),IF(#REF!="AAAC",D230*#REF!*(E230*F230+G230),IF(#REF!="AAC semiaislado XLPE 15kV",D230*#REF!*(E230*F230+G230),IF(#REF!="ACSR semiaislado XLPE 15kV",D230*#REF!*(E230*F230+G230), IF(#REF!="AAAC semiaislado XLPE 35kV",D230*#REF!*(E230*F230+G230), IF(#REF!="ACSR semiaislado XLPE 35kV",D230*#REF!*(E230*F230+G230), IF(#REF!="AAAC semiaislado XLPE 35kV",D230*#REF!*(E230*F230+G230), IF(#REF!="AAAC semiaislado XLPE 44kV",D230*#REF!*(E230*F230+G230),IF(#REF!="Trenzada AL",D230*#REF!*(E230*F230+G230), IF(#REF!="Trenzada Cu",D230*#REF!*(E230*F230+G230),IF(#REF!="Cable autosoportado neutro AAAC - XLPE",D230*#REF!*(E230*F230+G230), IF(#REF!="Acometida concéntrica XLPE - 600 V",D230*#REF!*(E230*F230+G230), IF(#REF!="Cable autosoportado neutro ACSR - XLPE",D230*#REF!*(E230*F230+G230), IF(#REF!="Reserva BT 4 - AEO",D230*#REF!*(E230*F230+G230), IF(#REF!="Reserva BT 5 - AEO",D230*#REF!*(E230*F230+G230),”Error”))))))))))))))))</f>
        <v>#REF!</v>
      </c>
      <c r="I230" s="6" t="e">
        <f>IF(#REF!="Subterránea",IF(#REF!="XLPE Cu - 15 kV",D230*#REF!*(E230*F230+G230),IF(#REF!="XLPE Cu - 38 kV",D230*#REF!*(E230*F230+G230),IF(#REF!="XLPE Cu - 46 kV",D230*#REF!*(E230*F230+G230),IF(#REF!="XLPE AL - 15 kV",D230*#REF!*(E230*F230+G230), IF(#REF!="XLPE AL - 38 kV",D230*#REF!*(E230*F230+G230), IF(#REF!="XLPE AL - 46 kV",D230*#REF!*(E230*F230+G230), IF(#REF!="Reserva MT 1 - SUB",D230*#REF!*(E230*F230+G230), IF(#REF!="Reserva MT 2 - SUB",D230*#REF!*(E230*F230+G230),IF(#REF!="THW AL 600 V",D230*#REF!*(E230*F230+G230), IF(#REF!="THWN AL 600 V",D230*#REF!*(E230*F230+G230),IF(#REF!="THWN-2 AL 600 V",D230*#REF!*(E230*F230+G230),IF(#REF!="THWN-2 Cu 600 V",D230*#REF!*(E230*F230+G230), IF(#REF!="Reserva BT 2 - SUB",D230*#REF!*(E230*F230+G230), IF(#REF!="Reserva BT 3 - SUB",D230*#REF!*(E230*F230+G230), IF(#REF!="Reserva BT 4 - SUB",D230*#REF!*(E230*F230+G230), IF(#REF!="Reserva BT 5 - SUB",D230*#REF!*(E230*F230+G230),”Error”)))))))))))))))))</f>
        <v>#REF!</v>
      </c>
      <c r="J230" s="25" t="e">
        <f>IF(#REF!="Aérea",'Costos iniciales'!H230,IF(#REF!="Subterránea",'Costos iniciales'!I230,"Error"))</f>
        <v>#REF!</v>
      </c>
    </row>
    <row r="231" spans="2:10" x14ac:dyDescent="0.25">
      <c r="B231" s="2">
        <v>10</v>
      </c>
      <c r="C231" s="8"/>
      <c r="D231" s="16" t="e">
        <f>IF(B231=1,#REF!,IF(B231=2,#REF!,IF(B231=3,#REF!,IF(B231=4,#REF!,IF(B231=5,#REF!,IF(B231=6,#REF!,IF(B231=7,#REF!,IF(B231=8,#REF!, IF(B231=9,#REF!,IF(B231=10,#REF!,IF(B231=11,#REF!,”Error”)))))))))))</f>
        <v>#REF!</v>
      </c>
      <c r="E231" s="16" t="e">
        <f>IF(#REF!="Trifásico",3,IF(#REF!="Bifásico",2,IF(#REF!="Monofásico",1)))</f>
        <v>#REF!</v>
      </c>
      <c r="F231" s="16" t="e">
        <f>#REF!</f>
        <v>#REF!</v>
      </c>
      <c r="G231" s="16" t="e">
        <f>IF(#REF!="Si",1,IF(#REF!="No",0))</f>
        <v>#REF!</v>
      </c>
      <c r="H231" s="28" t="e">
        <f>IF(#REF!="Aérea",IF(#REF!="ACSR",D231*#REF!*(E231*F231+G231),IF(#REF!="AAAC",D231*#REF!*(E231*F231+G231),IF(#REF!="AAC semiaislado XLPE 15kV",D231*#REF!*(E231*F231+G231),IF(#REF!="ACSR semiaislado XLPE 15kV",D231*#REF!*(E231*F231+G231), IF(#REF!="AAAC semiaislado XLPE 35kV",D231*#REF!*(E231*F231+G231), IF(#REF!="ACSR semiaislado XLPE 35kV",D231*#REF!*(E231*F231+G231), IF(#REF!="AAAC semiaislado XLPE 35kV",D231*#REF!*(E231*F231+G231), IF(#REF!="AAAC semiaislado XLPE 44kV",D231*#REF!*(E231*F231+G231),IF(#REF!="Trenzada AL",D231*#REF!*(E231*F231+G231), IF(#REF!="Trenzada Cu",D231*#REF!*(E231*F231+G231),IF(#REF!="Cable autosoportado neutro AAAC - XLPE",D231*#REF!*(E231*F231+G231), IF(#REF!="Acometida concéntrica XLPE - 600 V",D231*#REF!*(E231*F231+G231), IF(#REF!="Cable autosoportado neutro ACSR - XLPE",D231*#REF!*(E231*F231+G231), IF(#REF!="Reserva BT 4 - AEO",D231*#REF!*(E231*F231+G231), IF(#REF!="Reserva BT 5 - AEO",D231*#REF!*(E231*F231+G231),”Error”))))))))))))))))</f>
        <v>#REF!</v>
      </c>
      <c r="I231" s="6" t="e">
        <f>IF(#REF!="Subterránea",IF(#REF!="XLPE Cu - 15 kV",D231*#REF!*(E231*F231+G231),IF(#REF!="XLPE Cu - 38 kV",D231*#REF!*(E231*F231+G231),IF(#REF!="XLPE Cu - 46 kV",D231*#REF!*(E231*F231+G231),IF(#REF!="XLPE AL - 15 kV",D231*#REF!*(E231*F231+G231), IF(#REF!="XLPE AL - 38 kV",D231*#REF!*(E231*F231+G231), IF(#REF!="XLPE AL - 46 kV",D231*#REF!*(E231*F231+G231), IF(#REF!="Reserva MT 1 - SUB",D231*#REF!*(E231*F231+G231), IF(#REF!="Reserva MT 2 - SUB",D231*#REF!*(E231*F231+G231),IF(#REF!="THW AL 600 V",D231*#REF!*(E231*F231+G231), IF(#REF!="THWN AL 600 V",D231*#REF!*(E231*F231+G231),IF(#REF!="THWN-2 AL 600 V",D231*#REF!*(E231*F231+G231),IF(#REF!="THWN-2 Cu 600 V",D231*#REF!*(E231*F231+G231), IF(#REF!="Reserva BT 2 - SUB",D231*#REF!*(E231*F231+G231), IF(#REF!="Reserva BT 3 - SUB",D231*#REF!*(E231*F231+G231), IF(#REF!="Reserva BT 4 - SUB",D231*#REF!*(E231*F231+G231), IF(#REF!="Reserva BT 5 - SUB",D231*#REF!*(E231*F231+G231),”Error”)))))))))))))))))</f>
        <v>#REF!</v>
      </c>
      <c r="J231" s="25" t="e">
        <f>IF(#REF!="Aérea",'Costos iniciales'!H231,IF(#REF!="Subterránea",'Costos iniciales'!I231,"Error"))</f>
        <v>#REF!</v>
      </c>
    </row>
    <row r="232" spans="2:10" x14ac:dyDescent="0.25">
      <c r="B232" s="2">
        <v>10</v>
      </c>
      <c r="C232" s="7"/>
      <c r="D232" s="16" t="e">
        <f>IF(B232=1,#REF!,IF(B232=2,#REF!,IF(B232=3,#REF!,IF(B232=4,#REF!,IF(B232=5,#REF!,IF(B232=6,#REF!,IF(B232=7,#REF!,IF(B232=8,#REF!, IF(B232=9,#REF!,IF(B232=10,#REF!,IF(B232=11,#REF!,”Error”)))))))))))</f>
        <v>#REF!</v>
      </c>
      <c r="E232" s="16" t="e">
        <f>IF(#REF!="Trifásico",3,IF(#REF!="Bifásico",2,IF(#REF!="Monofásico",1)))</f>
        <v>#REF!</v>
      </c>
      <c r="F232" s="16" t="e">
        <f>#REF!</f>
        <v>#REF!</v>
      </c>
      <c r="G232" s="16" t="e">
        <f>IF(#REF!="Si",1,IF(#REF!="No",0))</f>
        <v>#REF!</v>
      </c>
      <c r="H232" s="28" t="e">
        <f>IF(#REF!="Aérea",IF(#REF!="ACSR",D232*#REF!*(E232*F232+G232),IF(#REF!="AAAC",D232*#REF!*(E232*F232+G232),IF(#REF!="AAC semiaislado XLPE 15kV",D232*#REF!*(E232*F232+G232),IF(#REF!="ACSR semiaislado XLPE 15kV",D232*#REF!*(E232*F232+G232), IF(#REF!="AAAC semiaislado XLPE 35kV",D232*#REF!*(E232*F232+G232), IF(#REF!="ACSR semiaislado XLPE 35kV",D232*#REF!*(E232*F232+G232), IF(#REF!="AAAC semiaislado XLPE 35kV",D232*#REF!*(E232*F232+G232), IF(#REF!="AAAC semiaislado XLPE 44kV",D232*#REF!*(E232*F232+G232),IF(#REF!="Trenzada AL",D232*#REF!*(E232*F232+G232), IF(#REF!="Trenzada Cu",D232*#REF!*(E232*F232+G232),IF(#REF!="Cable autosoportado neutro AAAC - XLPE",D232*#REF!*(E232*F232+G232), IF(#REF!="Acometida concéntrica XLPE - 600 V",D232*#REF!*(E232*F232+G232), IF(#REF!="Cable autosoportado neutro ACSR - XLPE",D232*#REF!*(E232*F232+G232), IF(#REF!="Reserva BT 4 - AEO",D232*#REF!*(E232*F232+G232), IF(#REF!="Reserva BT 5 - AEO",D232*#REF!*(E232*F232+G232),”Error”))))))))))))))))</f>
        <v>#REF!</v>
      </c>
      <c r="I232" s="6" t="e">
        <f>IF(#REF!="Subterránea",IF(#REF!="XLPE Cu - 15 kV",D232*#REF!*(E232*F232+G232),IF(#REF!="XLPE Cu - 38 kV",D232*#REF!*(E232*F232+G232),IF(#REF!="XLPE Cu - 46 kV",D232*#REF!*(E232*F232+G232),IF(#REF!="XLPE AL - 15 kV",D232*#REF!*(E232*F232+G232), IF(#REF!="XLPE AL - 38 kV",D232*#REF!*(E232*F232+G232), IF(#REF!="XLPE AL - 46 kV",D232*#REF!*(E232*F232+G232), IF(#REF!="Reserva MT 1 - SUB",D232*#REF!*(E232*F232+G232), IF(#REF!="Reserva MT 2 - SUB",D232*#REF!*(E232*F232+G232),IF(#REF!="THW AL 600 V",D232*#REF!*(E232*F232+G232), IF(#REF!="THWN AL 600 V",D232*#REF!*(E232*F232+G232),IF(#REF!="THWN-2 AL 600 V",D232*#REF!*(E232*F232+G232),IF(#REF!="THWN-2 Cu 600 V",D232*#REF!*(E232*F232+G232), IF(#REF!="Reserva BT 2 - SUB",D232*#REF!*(E232*F232+G232), IF(#REF!="Reserva BT 3 - SUB",D232*#REF!*(E232*F232+G232), IF(#REF!="Reserva BT 4 - SUB",D232*#REF!*(E232*F232+G232), IF(#REF!="Reserva BT 5 - SUB",D232*#REF!*(E232*F232+G232),”Error”)))))))))))))))))</f>
        <v>#REF!</v>
      </c>
      <c r="J232" s="25" t="e">
        <f>IF(#REF!="Aérea",'Costos iniciales'!H232,IF(#REF!="Subterránea",'Costos iniciales'!I232,"Error"))</f>
        <v>#REF!</v>
      </c>
    </row>
    <row r="233" spans="2:10" x14ac:dyDescent="0.25">
      <c r="B233" s="2">
        <v>11</v>
      </c>
      <c r="C233" s="2">
        <v>1000</v>
      </c>
      <c r="D233" s="16" t="e">
        <f>IF(B233=1,#REF!,IF(B233=2,#REF!,IF(B233=3,#REF!,IF(B233=4,#REF!,IF(B233=5,#REF!,IF(B233=6,#REF!,IF(B233=7,#REF!,IF(B233=8,#REF!, IF(B233=9,#REF!,IF(B233=10,#REF!,IF(B233=11,#REF!,”Error”)))))))))))</f>
        <v>#REF!</v>
      </c>
      <c r="E233" s="16" t="e">
        <f>IF(#REF!="Trifásico",3,IF(#REF!="Bifásico",2,IF(#REF!="Monofásico",1)))</f>
        <v>#REF!</v>
      </c>
      <c r="F233" s="16" t="e">
        <f>#REF!</f>
        <v>#REF!</v>
      </c>
      <c r="G233" s="16" t="e">
        <f>IF(#REF!="Si",1,IF(#REF!="No",0))</f>
        <v>#REF!</v>
      </c>
      <c r="H233" s="28" t="e">
        <f>IF(#REF!="Aérea",IF(#REF!="ACSR",D233*#REF!*(E233*F233+G233),IF(#REF!="AAAC",D233*#REF!*(E233*F233+G233),IF(#REF!="AAC semiaislado XLPE 15kV",D233*#REF!*(E233*F233+G233),IF(#REF!="ACSR semiaislado XLPE 15kV",D233*#REF!*(E233*F233+G233), IF(#REF!="AAAC semiaislado XLPE 35kV",D233*#REF!*(E233*F233+G233), IF(#REF!="ACSR semiaislado XLPE 35kV",D233*#REF!*(E233*F233+G233), IF(#REF!="AAAC semiaislado XLPE 35kV",D233*#REF!*(E233*F233+G233), IF(#REF!="AAAC semiaislado XLPE 44kV",D233*#REF!*(E233*F233+G233),IF(#REF!="Trenzada AL",D233*#REF!*(E233*F233+G233), IF(#REF!="Trenzada Cu",D233*#REF!*(E233*F233+G233),IF(#REF!="Cable autosoportado neutro AAAC - XLPE",D233*#REF!*(E233*F233+G233), IF(#REF!="Acometida concéntrica XLPE - 600 V",D233*#REF!*(E233*F233+G233), IF(#REF!="Cable autosoportado neutro ACSR - XLPE",D233*#REF!*(E233*F233+G233), IF(#REF!="Reserva BT 4 - AEO",D233*#REF!*(E233*F233+G233), IF(#REF!="Reserva BT 5 - AEO",D233*#REF!*(E233*F233+G233),”Error”))))))))))))))))</f>
        <v>#REF!</v>
      </c>
      <c r="I233" s="6" t="e">
        <f>IF(#REF!="Subterránea",IF(#REF!="XLPE Cu - 15 kV",D233*#REF!*(E233*F233+G233),IF(#REF!="XLPE Cu - 38 kV",D233*#REF!*(E233*F233+G233),IF(#REF!="XLPE Cu - 46 kV",D233*#REF!*(E233*F233+G233),IF(#REF!="XLPE AL - 15 kV",D233*#REF!*(E233*F233+G233), IF(#REF!="XLPE AL - 38 kV",D233*#REF!*(E233*F233+G233), IF(#REF!="XLPE AL - 46 kV",D233*#REF!*(E233*F233+G233), IF(#REF!="Reserva MT 1 - SUB",D233*#REF!*(E233*F233+G233), IF(#REF!="Reserva MT 2 - SUB",D233*#REF!*(E233*F233+G233),IF(#REF!="THW AL 600 V",D233*#REF!*(E233*F233+G233), IF(#REF!="THWN AL 600 V",D233*#REF!*(E233*F233+G233),IF(#REF!="THWN-2 AL 600 V",D233*#REF!*(E233*F233+G233),IF(#REF!="THWN-2 Cu 600 V",D233*#REF!*(E233*F233+G233), IF(#REF!="Reserva BT 2 - SUB",D233*#REF!*(E233*F233+G233), IF(#REF!="Reserva BT 3 - SUB",D233*#REF!*(E233*F233+G233), IF(#REF!="Reserva BT 4 - SUB",D233*#REF!*(E233*F233+G233), IF(#REF!="Reserva BT 5 - SUB",D233*#REF!*(E233*F233+G233),”Error”)))))))))))))))))</f>
        <v>#REF!</v>
      </c>
      <c r="J233" s="17" t="e">
        <f>IF(#REF!="Aérea",'Costos iniciales'!H233,IF(#REF!="Subterránea",'Costos iniciales'!I233,"Error"))</f>
        <v>#REF!</v>
      </c>
    </row>
    <row r="234" spans="2:10" x14ac:dyDescent="0.25">
      <c r="B234" s="2">
        <v>11</v>
      </c>
      <c r="C234" s="24">
        <v>795</v>
      </c>
      <c r="D234" s="16" t="e">
        <f>IF(B234=1,#REF!,IF(B234=2,#REF!,IF(B234=3,#REF!,IF(B234=4,#REF!,IF(B234=5,#REF!,IF(B234=6,#REF!,IF(B234=7,#REF!,IF(B234=8,#REF!, IF(B234=9,#REF!,IF(B234=10,#REF!,IF(B234=11,#REF!,”Error”)))))))))))</f>
        <v>#REF!</v>
      </c>
      <c r="E234" s="16" t="e">
        <f>IF(#REF!="Trifásico",3,IF(#REF!="Bifásico",2,IF(#REF!="Monofásico",1)))</f>
        <v>#REF!</v>
      </c>
      <c r="F234" s="16" t="e">
        <f>#REF!</f>
        <v>#REF!</v>
      </c>
      <c r="G234" s="16" t="e">
        <f>IF(#REF!="Si",1,IF(#REF!="No",0))</f>
        <v>#REF!</v>
      </c>
      <c r="H234" s="28" t="e">
        <f>IF(#REF!="Aérea",IF(#REF!="ACSR",D234*#REF!*(E234*F234+G234),IF(#REF!="AAAC",D234*#REF!*(E234*F234+G234),IF(#REF!="AAC semiaislado XLPE 15kV",D234*#REF!*(E234*F234+G234),IF(#REF!="ACSR semiaislado XLPE 15kV",D234*#REF!*(E234*F234+G234), IF(#REF!="AAAC semiaislado XLPE 35kV",D234*#REF!*(E234*F234+G234), IF(#REF!="ACSR semiaislado XLPE 35kV",D234*#REF!*(E234*F234+G234), IF(#REF!="AAAC semiaislado XLPE 35kV",D234*#REF!*(E234*F234+G234), IF(#REF!="AAAC semiaislado XLPE 44kV",D234*#REF!*(E234*F234+G234),IF(#REF!="Trenzada AL",D234*#REF!*(E234*F234+G234), IF(#REF!="Trenzada Cu",D234*#REF!*(E234*F234+G234),IF(#REF!="Cable autosoportado neutro AAAC - XLPE",D234*#REF!*(E234*F234+G234), IF(#REF!="Acometida concéntrica XLPE - 600 V",D234*#REF!*(E234*F234+G234), IF(#REF!="Cable autosoportado neutro ACSR - XLPE",D234*#REF!*(E234*F234+G234), IF(#REF!="Reserva BT 4 - AEO",D234*#REF!*(E234*F234+G234), IF(#REF!="Reserva BT 5 - AEO",D234*#REF!*(E234*F234+G234),”Error”))))))))))))))))</f>
        <v>#REF!</v>
      </c>
      <c r="I234" s="6" t="e">
        <f>IF(#REF!="Subterránea",IF(#REF!="XLPE Cu - 15 kV",D234*#REF!*(E234*F234+G234),IF(#REF!="XLPE Cu - 38 kV",D234*#REF!*(E234*F234+G234),IF(#REF!="XLPE Cu - 46 kV",D234*#REF!*(E234*F234+G234),IF(#REF!="XLPE AL - 15 kV",D234*#REF!*(E234*F234+G234), IF(#REF!="XLPE AL - 38 kV",D234*#REF!*(E234*F234+G234), IF(#REF!="XLPE AL - 46 kV",D234*#REF!*(E234*F234+G234), IF(#REF!="Reserva MT 1 - SUB",D234*#REF!*(E234*F234+G234), IF(#REF!="Reserva MT 2 - SUB",D234*#REF!*(E234*F234+G234),IF(#REF!="THW AL 600 V",D234*#REF!*(E234*F234+G234), IF(#REF!="THWN AL 600 V",D234*#REF!*(E234*F234+G234),IF(#REF!="THWN-2 AL 600 V",D234*#REF!*(E234*F234+G234),IF(#REF!="THWN-2 Cu 600 V",D234*#REF!*(E234*F234+G234), IF(#REF!="Reserva BT 2 - SUB",D234*#REF!*(E234*F234+G234), IF(#REF!="Reserva BT 3 - SUB",D234*#REF!*(E234*F234+G234), IF(#REF!="Reserva BT 4 - SUB",D234*#REF!*(E234*F234+G234), IF(#REF!="Reserva BT 5 - SUB",D234*#REF!*(E234*F234+G234),”Error”)))))))))))))))))</f>
        <v>#REF!</v>
      </c>
      <c r="J234" s="25" t="e">
        <f>IF(#REF!="Aérea",'Costos iniciales'!H234,IF(#REF!="Subterránea",'Costos iniciales'!I234,"Error"))</f>
        <v>#REF!</v>
      </c>
    </row>
    <row r="235" spans="2:10" x14ac:dyDescent="0.25">
      <c r="B235" s="2">
        <v>11</v>
      </c>
      <c r="C235" s="22">
        <v>500</v>
      </c>
      <c r="D235" s="16" t="e">
        <f>IF(B235=1,#REF!,IF(B235=2,#REF!,IF(B235=3,#REF!,IF(B235=4,#REF!,IF(B235=5,#REF!,IF(B235=6,#REF!,IF(B235=7,#REF!,IF(B235=8,#REF!, IF(B235=9,#REF!,IF(B235=10,#REF!,IF(B235=11,#REF!,”Error”)))))))))))</f>
        <v>#REF!</v>
      </c>
      <c r="E235" s="16" t="e">
        <f>IF(#REF!="Trifásico",3,IF(#REF!="Bifásico",2,IF(#REF!="Monofásico",1)))</f>
        <v>#REF!</v>
      </c>
      <c r="F235" s="16" t="e">
        <f>#REF!</f>
        <v>#REF!</v>
      </c>
      <c r="G235" s="16" t="e">
        <f>IF(#REF!="Si",1,IF(#REF!="No",0))</f>
        <v>#REF!</v>
      </c>
      <c r="H235" s="28" t="e">
        <f>IF(#REF!="Aérea",IF(#REF!="ACSR",D235*#REF!*(E235*F235+G235),IF(#REF!="AAAC",D235*#REF!*(E235*F235+G235),IF(#REF!="AAC semiaislado XLPE 15kV",D235*#REF!*(E235*F235+G235),IF(#REF!="ACSR semiaislado XLPE 15kV",D235*#REF!*(E235*F235+G235), IF(#REF!="AAAC semiaislado XLPE 35kV",D235*#REF!*(E235*F235+G235), IF(#REF!="ACSR semiaislado XLPE 35kV",D235*#REF!*(E235*F235+G235), IF(#REF!="AAAC semiaislado XLPE 35kV",D235*#REF!*(E235*F235+G235), IF(#REF!="AAAC semiaislado XLPE 44kV",D235*#REF!*(E235*F235+G235),IF(#REF!="Trenzada AL",D235*#REF!*(E235*F235+G235), IF(#REF!="Trenzada Cu",D235*#REF!*(E235*F235+G235),IF(#REF!="Cable autosoportado neutro AAAC - XLPE",D235*#REF!*(E235*F235+G235), IF(#REF!="Acometida concéntrica XLPE - 600 V",D235*#REF!*(E235*F235+G235), IF(#REF!="Cable autosoportado neutro ACSR - XLPE",D235*#REF!*(E235*F235+G235), IF(#REF!="Reserva BT 4 - AEO",D235*#REF!*(E235*F235+G235), IF(#REF!="Reserva BT 5 - AEO",D235*#REF!*(E235*F235+G235),”Error”))))))))))))))))</f>
        <v>#REF!</v>
      </c>
      <c r="I235" s="6" t="e">
        <f>IF(#REF!="Subterránea",IF(#REF!="XLPE Cu - 15 kV",D235*#REF!*(E235*F235+G235),IF(#REF!="XLPE Cu - 38 kV",D235*#REF!*(E235*F235+G235),IF(#REF!="XLPE Cu - 46 kV",D235*#REF!*(E235*F235+G235),IF(#REF!="XLPE AL - 15 kV",D235*#REF!*(E235*F235+G235), IF(#REF!="XLPE AL - 38 kV",D235*#REF!*(E235*F235+G235), IF(#REF!="XLPE AL - 46 kV",D235*#REF!*(E235*F235+G235), IF(#REF!="Reserva MT 1 - SUB",D235*#REF!*(E235*F235+G235), IF(#REF!="Reserva MT 2 - SUB",D235*#REF!*(E235*F235+G235),IF(#REF!="THW AL 600 V",D235*#REF!*(E235*F235+G235), IF(#REF!="THWN AL 600 V",D235*#REF!*(E235*F235+G235),IF(#REF!="THWN-2 AL 600 V",D235*#REF!*(E235*F235+G235),IF(#REF!="THWN-2 Cu 600 V",D235*#REF!*(E235*F235+G235), IF(#REF!="Reserva BT 2 - SUB",D235*#REF!*(E235*F235+G235), IF(#REF!="Reserva BT 3 - SUB",D235*#REF!*(E235*F235+G235), IF(#REF!="Reserva BT 4 - SUB",D235*#REF!*(E235*F235+G235), IF(#REF!="Reserva BT 5 - SUB",D235*#REF!*(E235*F235+G235),”Error”)))))))))))))))))</f>
        <v>#REF!</v>
      </c>
      <c r="J235" s="25" t="e">
        <f>IF(#REF!="Aérea",'Costos iniciales'!H235,IF(#REF!="Subterránea",'Costos iniciales'!I235,"Error"))</f>
        <v>#REF!</v>
      </c>
    </row>
    <row r="236" spans="2:10" x14ac:dyDescent="0.25">
      <c r="B236" s="2">
        <v>11</v>
      </c>
      <c r="C236" s="20">
        <v>477</v>
      </c>
      <c r="D236" s="16" t="e">
        <f>IF(B236=1,#REF!,IF(B236=2,#REF!,IF(B236=3,#REF!,IF(B236=4,#REF!,IF(B236=5,#REF!,IF(B236=6,#REF!,IF(B236=7,#REF!,IF(B236=8,#REF!, IF(B236=9,#REF!,IF(B236=10,#REF!,IF(B236=11,#REF!,”Error”)))))))))))</f>
        <v>#REF!</v>
      </c>
      <c r="E236" s="16" t="e">
        <f>IF(#REF!="Trifásico",3,IF(#REF!="Bifásico",2,IF(#REF!="Monofásico",1)))</f>
        <v>#REF!</v>
      </c>
      <c r="F236" s="16" t="e">
        <f>#REF!</f>
        <v>#REF!</v>
      </c>
      <c r="G236" s="16" t="e">
        <f>IF(#REF!="Si",1,IF(#REF!="No",0))</f>
        <v>#REF!</v>
      </c>
      <c r="H236" s="28" t="e">
        <f>IF(#REF!="Aérea",IF(#REF!="ACSR",D236*#REF!*(E236*F236+G236),IF(#REF!="AAAC",D236*#REF!*(E236*F236+G236),IF(#REF!="AAC semiaislado XLPE 15kV",D236*#REF!*(E236*F236+G236),IF(#REF!="ACSR semiaislado XLPE 15kV",D236*#REF!*(E236*F236+G236), IF(#REF!="AAAC semiaislado XLPE 35kV",D236*#REF!*(E236*F236+G236), IF(#REF!="ACSR semiaislado XLPE 35kV",D236*#REF!*(E236*F236+G236), IF(#REF!="AAAC semiaislado XLPE 35kV",D236*#REF!*(E236*F236+G236), IF(#REF!="AAAC semiaislado XLPE 44kV",D236*#REF!*(E236*F236+G236),IF(#REF!="Trenzada AL",D236*#REF!*(E236*F236+G236), IF(#REF!="Trenzada Cu",D236*#REF!*(E236*F236+G236),IF(#REF!="Cable autosoportado neutro AAAC - XLPE",D236*#REF!*(E236*F236+G236), IF(#REF!="Acometida concéntrica XLPE - 600 V",D236*#REF!*(E236*F236+G236), IF(#REF!="Cable autosoportado neutro ACSR - XLPE",D236*#REF!*(E236*F236+G236), IF(#REF!="Reserva BT 4 - AEO",D236*#REF!*(E236*F236+G236), IF(#REF!="Reserva BT 5 - AEO",D236*#REF!*(E236*F236+G236),”Error”))))))))))))))))</f>
        <v>#REF!</v>
      </c>
      <c r="I236" s="6" t="e">
        <f>IF(#REF!="Subterránea",IF(#REF!="XLPE Cu - 15 kV",D236*#REF!*(E236*F236+G236),IF(#REF!="XLPE Cu - 38 kV",D236*#REF!*(E236*F236+G236),IF(#REF!="XLPE Cu - 46 kV",D236*#REF!*(E236*F236+G236),IF(#REF!="XLPE AL - 15 kV",D236*#REF!*(E236*F236+G236), IF(#REF!="XLPE AL - 38 kV",D236*#REF!*(E236*F236+G236), IF(#REF!="XLPE AL - 46 kV",D236*#REF!*(E236*F236+G236), IF(#REF!="Reserva MT 1 - SUB",D236*#REF!*(E236*F236+G236), IF(#REF!="Reserva MT 2 - SUB",D236*#REF!*(E236*F236+G236),IF(#REF!="THW AL 600 V",D236*#REF!*(E236*F236+G236), IF(#REF!="THWN AL 600 V",D236*#REF!*(E236*F236+G236),IF(#REF!="THWN-2 AL 600 V",D236*#REF!*(E236*F236+G236),IF(#REF!="THWN-2 Cu 600 V",D236*#REF!*(E236*F236+G236), IF(#REF!="Reserva BT 2 - SUB",D236*#REF!*(E236*F236+G236), IF(#REF!="Reserva BT 3 - SUB",D236*#REF!*(E236*F236+G236), IF(#REF!="Reserva BT 4 - SUB",D236*#REF!*(E236*F236+G236), IF(#REF!="Reserva BT 5 - SUB",D236*#REF!*(E236*F236+G236),”Error”)))))))))))))))))</f>
        <v>#REF!</v>
      </c>
      <c r="J236" s="25" t="e">
        <f>IF(#REF!="Aérea",'Costos iniciales'!H236,IF(#REF!="Subterránea",'Costos iniciales'!I236,"Error"))</f>
        <v>#REF!</v>
      </c>
    </row>
    <row r="237" spans="2:10" x14ac:dyDescent="0.25">
      <c r="B237" s="2">
        <v>11</v>
      </c>
      <c r="C237" s="20">
        <v>350</v>
      </c>
      <c r="D237" s="16" t="e">
        <f>IF(B237=1,#REF!,IF(B237=2,#REF!,IF(B237=3,#REF!,IF(B237=4,#REF!,IF(B237=5,#REF!,IF(B237=6,#REF!,IF(B237=7,#REF!,IF(B237=8,#REF!, IF(B237=9,#REF!,IF(B237=10,#REF!,IF(B237=11,#REF!,”Error”)))))))))))</f>
        <v>#REF!</v>
      </c>
      <c r="E237" s="16" t="e">
        <f>IF(#REF!="Trifásico",3,IF(#REF!="Bifásico",2,IF(#REF!="Monofásico",1)))</f>
        <v>#REF!</v>
      </c>
      <c r="F237" s="16" t="e">
        <f>#REF!</f>
        <v>#REF!</v>
      </c>
      <c r="G237" s="16" t="e">
        <f>IF(#REF!="Si",1,IF(#REF!="No",0))</f>
        <v>#REF!</v>
      </c>
      <c r="H237" s="28" t="e">
        <f>IF(#REF!="Aérea",IF(#REF!="ACSR",D237*#REF!*(E237*F237+G237),IF(#REF!="AAAC",D237*#REF!*(E237*F237+G237),IF(#REF!="AAC semiaislado XLPE 15kV",D237*#REF!*(E237*F237+G237),IF(#REF!="ACSR semiaislado XLPE 15kV",D237*#REF!*(E237*F237+G237), IF(#REF!="AAAC semiaislado XLPE 35kV",D237*#REF!*(E237*F237+G237), IF(#REF!="ACSR semiaislado XLPE 35kV",D237*#REF!*(E237*F237+G237), IF(#REF!="AAAC semiaislado XLPE 35kV",D237*#REF!*(E237*F237+G237), IF(#REF!="AAAC semiaislado XLPE 44kV",D237*#REF!*(E237*F237+G237),IF(#REF!="Trenzada AL",D237*#REF!*(E237*F237+G237), IF(#REF!="Trenzada Cu",D237*#REF!*(E237*F237+G237),IF(#REF!="Cable autosoportado neutro AAAC - XLPE",D237*#REF!*(E237*F237+G237), IF(#REF!="Acometida concéntrica XLPE - 600 V",D237*#REF!*(E237*F237+G237), IF(#REF!="Cable autosoportado neutro ACSR - XLPE",D237*#REF!*(E237*F237+G237), IF(#REF!="Reserva BT 4 - AEO",D237*#REF!*(E237*F237+G237), IF(#REF!="Reserva BT 5 - AEO",D237*#REF!*(E237*F237+G237),”Error”))))))))))))))))</f>
        <v>#REF!</v>
      </c>
      <c r="I237" s="6" t="e">
        <f>IF(#REF!="Subterránea",IF(#REF!="XLPE Cu - 15 kV",D237*#REF!*(E237*F237+G237),IF(#REF!="XLPE Cu - 38 kV",D237*#REF!*(E237*F237+G237),IF(#REF!="XLPE Cu - 46 kV",D237*#REF!*(E237*F237+G237),IF(#REF!="XLPE AL - 15 kV",D237*#REF!*(E237*F237+G237), IF(#REF!="XLPE AL - 38 kV",D237*#REF!*(E237*F237+G237), IF(#REF!="XLPE AL - 46 kV",D237*#REF!*(E237*F237+G237), IF(#REF!="Reserva MT 1 - SUB",D237*#REF!*(E237*F237+G237), IF(#REF!="Reserva MT 2 - SUB",D237*#REF!*(E237*F237+G237),IF(#REF!="THW AL 600 V",D237*#REF!*(E237*F237+G237), IF(#REF!="THWN AL 600 V",D237*#REF!*(E237*F237+G237),IF(#REF!="THWN-2 AL 600 V",D237*#REF!*(E237*F237+G237),IF(#REF!="THWN-2 Cu 600 V",D237*#REF!*(E237*F237+G237), IF(#REF!="Reserva BT 2 - SUB",D237*#REF!*(E237*F237+G237), IF(#REF!="Reserva BT 3 - SUB",D237*#REF!*(E237*F237+G237), IF(#REF!="Reserva BT 4 - SUB",D237*#REF!*(E237*F237+G237), IF(#REF!="Reserva BT 5 - SUB",D237*#REF!*(E237*F237+G237),”Error”)))))))))))))))))</f>
        <v>#REF!</v>
      </c>
      <c r="J237" s="25" t="e">
        <f>IF(#REF!="Aérea",'Costos iniciales'!H237,IF(#REF!="Subterránea",'Costos iniciales'!I237,"Error"))</f>
        <v>#REF!</v>
      </c>
    </row>
    <row r="238" spans="2:10" x14ac:dyDescent="0.25">
      <c r="B238" s="2">
        <v>11</v>
      </c>
      <c r="C238" s="20">
        <v>336</v>
      </c>
      <c r="D238" s="16" t="e">
        <f>IF(B238=1,#REF!,IF(B238=2,#REF!,IF(B238=3,#REF!,IF(B238=4,#REF!,IF(B238=5,#REF!,IF(B238=6,#REF!,IF(B238=7,#REF!,IF(B238=8,#REF!, IF(B238=9,#REF!,IF(B238=10,#REF!,IF(B238=11,#REF!,”Error”)))))))))))</f>
        <v>#REF!</v>
      </c>
      <c r="E238" s="16" t="e">
        <f>IF(#REF!="Trifásico",3,IF(#REF!="Bifásico",2,IF(#REF!="Monofásico",1)))</f>
        <v>#REF!</v>
      </c>
      <c r="F238" s="16" t="e">
        <f>#REF!</f>
        <v>#REF!</v>
      </c>
      <c r="G238" s="16" t="e">
        <f>IF(#REF!="Si",1,IF(#REF!="No",0))</f>
        <v>#REF!</v>
      </c>
      <c r="H238" s="28" t="e">
        <f>IF(#REF!="Aérea",IF(#REF!="ACSR",D238*#REF!*(E238*F238+G238),IF(#REF!="AAAC",D238*#REF!*(E238*F238+G238),IF(#REF!="AAC semiaislado XLPE 15kV",D238*#REF!*(E238*F238+G238),IF(#REF!="ACSR semiaislado XLPE 15kV",D238*#REF!*(E238*F238+G238), IF(#REF!="AAAC semiaislado XLPE 35kV",D238*#REF!*(E238*F238+G238), IF(#REF!="ACSR semiaislado XLPE 35kV",D238*#REF!*(E238*F238+G238), IF(#REF!="AAAC semiaislado XLPE 35kV",D238*#REF!*(E238*F238+G238), IF(#REF!="AAAC semiaislado XLPE 44kV",D238*#REF!*(E238*F238+G238),IF(#REF!="Trenzada AL",D238*#REF!*(E238*F238+G238), IF(#REF!="Trenzada Cu",D238*#REF!*(E238*F238+G238),IF(#REF!="Cable autosoportado neutro AAAC - XLPE",D238*#REF!*(E238*F238+G238), IF(#REF!="Acometida concéntrica XLPE - 600 V",D238*#REF!*(E238*F238+G238), IF(#REF!="Cable autosoportado neutro ACSR - XLPE",D238*#REF!*(E238*F238+G238), IF(#REF!="Reserva BT 4 - AEO",D238*#REF!*(E238*F238+G238), IF(#REF!="Reserva BT 5 - AEO",D238*#REF!*(E238*F238+G238),”Error”))))))))))))))))</f>
        <v>#REF!</v>
      </c>
      <c r="I238" s="6" t="e">
        <f>IF(#REF!="Subterránea",IF(#REF!="XLPE Cu - 15 kV",D238*#REF!*(E238*F238+G238),IF(#REF!="XLPE Cu - 38 kV",D238*#REF!*(E238*F238+G238),IF(#REF!="XLPE Cu - 46 kV",D238*#REF!*(E238*F238+G238),IF(#REF!="XLPE AL - 15 kV",D238*#REF!*(E238*F238+G238), IF(#REF!="XLPE AL - 38 kV",D238*#REF!*(E238*F238+G238), IF(#REF!="XLPE AL - 46 kV",D238*#REF!*(E238*F238+G238), IF(#REF!="Reserva MT 1 - SUB",D238*#REF!*(E238*F238+G238), IF(#REF!="Reserva MT 2 - SUB",D238*#REF!*(E238*F238+G238),IF(#REF!="THW AL 600 V",D238*#REF!*(E238*F238+G238), IF(#REF!="THWN AL 600 V",D238*#REF!*(E238*F238+G238),IF(#REF!="THWN-2 AL 600 V",D238*#REF!*(E238*F238+G238),IF(#REF!="THWN-2 Cu 600 V",D238*#REF!*(E238*F238+G238), IF(#REF!="Reserva BT 2 - SUB",D238*#REF!*(E238*F238+G238), IF(#REF!="Reserva BT 3 - SUB",D238*#REF!*(E238*F238+G238), IF(#REF!="Reserva BT 4 - SUB",D238*#REF!*(E238*F238+G238), IF(#REF!="Reserva BT 5 - SUB",D238*#REF!*(E238*F238+G238),”Error”)))))))))))))))))</f>
        <v>#REF!</v>
      </c>
      <c r="J238" s="25" t="e">
        <f>IF(#REF!="Aérea",'Costos iniciales'!H238,IF(#REF!="Subterránea",'Costos iniciales'!I238,"Error"))</f>
        <v>#REF!</v>
      </c>
    </row>
    <row r="239" spans="2:10" x14ac:dyDescent="0.25">
      <c r="B239" s="2">
        <v>11</v>
      </c>
      <c r="C239" s="20">
        <v>266</v>
      </c>
      <c r="D239" s="16" t="e">
        <f>IF(B239=1,#REF!,IF(B239=2,#REF!,IF(B239=3,#REF!,IF(B239=4,#REF!,IF(B239=5,#REF!,IF(B239=6,#REF!,IF(B239=7,#REF!,IF(B239=8,#REF!, IF(B239=9,#REF!,IF(B239=10,#REF!,IF(B239=11,#REF!,”Error”)))))))))))</f>
        <v>#REF!</v>
      </c>
      <c r="E239" s="16" t="e">
        <f>IF(#REF!="Trifásico",3,IF(#REF!="Bifásico",2,IF(#REF!="Monofásico",1)))</f>
        <v>#REF!</v>
      </c>
      <c r="F239" s="16" t="e">
        <f>#REF!</f>
        <v>#REF!</v>
      </c>
      <c r="G239" s="16" t="e">
        <f>IF(#REF!="Si",1,IF(#REF!="No",0))</f>
        <v>#REF!</v>
      </c>
      <c r="H239" s="28" t="e">
        <f>IF(#REF!="Aérea",IF(#REF!="ACSR",D239*#REF!*(E239*F239+G239),IF(#REF!="AAAC",D239*#REF!*(E239*F239+G239),IF(#REF!="AAC semiaislado XLPE 15kV",D239*#REF!*(E239*F239+G239),IF(#REF!="ACSR semiaislado XLPE 15kV",D239*#REF!*(E239*F239+G239), IF(#REF!="AAAC semiaislado XLPE 35kV",D239*#REF!*(E239*F239+G239), IF(#REF!="ACSR semiaislado XLPE 35kV",D239*#REF!*(E239*F239+G239), IF(#REF!="AAAC semiaislado XLPE 35kV",D239*#REF!*(E239*F239+G239), IF(#REF!="AAAC semiaislado XLPE 44kV",D239*#REF!*(E239*F239+G239),IF(#REF!="Trenzada AL",D239*#REF!*(E239*F239+G239), IF(#REF!="Trenzada Cu",D239*#REF!*(E239*F239+G239),IF(#REF!="Cable autosoportado neutro AAAC - XLPE",D239*#REF!*(E239*F239+G239), IF(#REF!="Acometida concéntrica XLPE - 600 V",D239*#REF!*(E239*F239+G239), IF(#REF!="Cable autosoportado neutro ACSR - XLPE",D239*#REF!*(E239*F239+G239), IF(#REF!="Reserva BT 4 - AEO",D239*#REF!*(E239*F239+G239), IF(#REF!="Reserva BT 5 - AEO",D239*#REF!*(E239*F239+G239),”Error”))))))))))))))))</f>
        <v>#REF!</v>
      </c>
      <c r="I239" s="6" t="e">
        <f>IF(#REF!="Subterránea",IF(#REF!="XLPE Cu - 15 kV",D239*#REF!*(E239*F239+G239),IF(#REF!="XLPE Cu - 38 kV",D239*#REF!*(E239*F239+G239),IF(#REF!="XLPE Cu - 46 kV",D239*#REF!*(E239*F239+G239),IF(#REF!="XLPE AL - 15 kV",D239*#REF!*(E239*F239+G239), IF(#REF!="XLPE AL - 38 kV",D239*#REF!*(E239*F239+G239), IF(#REF!="XLPE AL - 46 kV",D239*#REF!*(E239*F239+G239), IF(#REF!="Reserva MT 1 - SUB",D239*#REF!*(E239*F239+G239), IF(#REF!="Reserva MT 2 - SUB",D239*#REF!*(E239*F239+G239),IF(#REF!="THW AL 600 V",D239*#REF!*(E239*F239+G239), IF(#REF!="THWN AL 600 V",D239*#REF!*(E239*F239+G239),IF(#REF!="THWN-2 AL 600 V",D239*#REF!*(E239*F239+G239),IF(#REF!="THWN-2 Cu 600 V",D239*#REF!*(E239*F239+G239), IF(#REF!="Reserva BT 2 - SUB",D239*#REF!*(E239*F239+G239), IF(#REF!="Reserva BT 3 - SUB",D239*#REF!*(E239*F239+G239), IF(#REF!="Reserva BT 4 - SUB",D239*#REF!*(E239*F239+G239), IF(#REF!="Reserva BT 5 - SUB",D239*#REF!*(E239*F239+G239),”Error”)))))))))))))))))</f>
        <v>#REF!</v>
      </c>
      <c r="J239" s="25" t="e">
        <f>IF(#REF!="Aérea",'Costos iniciales'!H239,IF(#REF!="Subterránea",'Costos iniciales'!I239,"Error"))</f>
        <v>#REF!</v>
      </c>
    </row>
    <row r="240" spans="2:10" x14ac:dyDescent="0.25">
      <c r="B240" s="2">
        <v>11</v>
      </c>
      <c r="C240" s="21">
        <v>250</v>
      </c>
      <c r="D240" s="16" t="e">
        <f>IF(B240=1,#REF!,IF(B240=2,#REF!,IF(B240=3,#REF!,IF(B240=4,#REF!,IF(B240=5,#REF!,IF(B240=6,#REF!,IF(B240=7,#REF!,IF(B240=8,#REF!, IF(B240=9,#REF!,IF(B240=10,#REF!,IF(B240=11,#REF!,”Error”)))))))))))</f>
        <v>#REF!</v>
      </c>
      <c r="E240" s="16" t="e">
        <f>IF(#REF!="Trifásico",3,IF(#REF!="Bifásico",2,IF(#REF!="Monofásico",1)))</f>
        <v>#REF!</v>
      </c>
      <c r="F240" s="16" t="e">
        <f>#REF!</f>
        <v>#REF!</v>
      </c>
      <c r="G240" s="16" t="e">
        <f>IF(#REF!="Si",1,IF(#REF!="No",0))</f>
        <v>#REF!</v>
      </c>
      <c r="H240" s="28" t="e">
        <f>IF(#REF!="Aérea",IF(#REF!="ACSR",D240*#REF!*(E240*F240+G240),IF(#REF!="AAAC",D240*#REF!*(E240*F240+G240),IF(#REF!="AAC semiaislado XLPE 15kV",D240*#REF!*(E240*F240+G240),IF(#REF!="ACSR semiaislado XLPE 15kV",D240*#REF!*(E240*F240+G240), IF(#REF!="AAAC semiaislado XLPE 35kV",D240*#REF!*(E240*F240+G240), IF(#REF!="ACSR semiaislado XLPE 35kV",D240*#REF!*(E240*F240+G240), IF(#REF!="AAAC semiaislado XLPE 35kV",D240*#REF!*(E240*F240+G240), IF(#REF!="AAAC semiaislado XLPE 44kV",D240*#REF!*(E240*F240+G240),IF(#REF!="Trenzada AL",D240*#REF!*(E240*F240+G240), IF(#REF!="Trenzada Cu",D240*#REF!*(E240*F240+G240),IF(#REF!="Cable autosoportado neutro AAAC - XLPE",D240*#REF!*(E240*F240+G240), IF(#REF!="Acometida concéntrica XLPE - 600 V",D240*#REF!*(E240*F240+G240), IF(#REF!="Cable autosoportado neutro ACSR - XLPE",D240*#REF!*(E240*F240+G240), IF(#REF!="Reserva BT 4 - AEO",D240*#REF!*(E240*F240+G240), IF(#REF!="Reserva BT 5 - AEO",D240*#REF!*(E240*F240+G240),”Error”))))))))))))))))</f>
        <v>#REF!</v>
      </c>
      <c r="I240" s="6" t="e">
        <f>IF(#REF!="Subterránea",IF(#REF!="XLPE Cu - 15 kV",D240*#REF!*(E240*F240+G240),IF(#REF!="XLPE Cu - 38 kV",D240*#REF!*(E240*F240+G240),IF(#REF!="XLPE Cu - 46 kV",D240*#REF!*(E240*F240+G240),IF(#REF!="XLPE AL - 15 kV",D240*#REF!*(E240*F240+G240), IF(#REF!="XLPE AL - 38 kV",D240*#REF!*(E240*F240+G240), IF(#REF!="XLPE AL - 46 kV",D240*#REF!*(E240*F240+G240), IF(#REF!="Reserva MT 1 - SUB",D240*#REF!*(E240*F240+G240), IF(#REF!="Reserva MT 2 - SUB",D240*#REF!*(E240*F240+G240),IF(#REF!="THW AL 600 V",D240*#REF!*(E240*F240+G240), IF(#REF!="THWN AL 600 V",D240*#REF!*(E240*F240+G240),IF(#REF!="THWN-2 AL 600 V",D240*#REF!*(E240*F240+G240),IF(#REF!="THWN-2 Cu 600 V",D240*#REF!*(E240*F240+G240), IF(#REF!="Reserva BT 2 - SUB",D240*#REF!*(E240*F240+G240), IF(#REF!="Reserva BT 3 - SUB",D240*#REF!*(E240*F240+G240), IF(#REF!="Reserva BT 4 - SUB",D240*#REF!*(E240*F240+G240), IF(#REF!="Reserva BT 5 - SUB",D240*#REF!*(E240*F240+G240),”Error”)))))))))))))))))</f>
        <v>#REF!</v>
      </c>
      <c r="J240" s="25" t="e">
        <f>IF(#REF!="Aérea",'Costos iniciales'!H240,IF(#REF!="Subterránea",'Costos iniciales'!I240,"Error"))</f>
        <v>#REF!</v>
      </c>
    </row>
    <row r="241" spans="2:10" x14ac:dyDescent="0.25">
      <c r="B241" s="2">
        <v>11</v>
      </c>
      <c r="C241" s="22" t="s">
        <v>23</v>
      </c>
      <c r="D241" s="16" t="e">
        <f>IF(B241=1,#REF!,IF(B241=2,#REF!,IF(B241=3,#REF!,IF(B241=4,#REF!,IF(B241=5,#REF!,IF(B241=6,#REF!,IF(B241=7,#REF!,IF(B241=8,#REF!, IF(B241=9,#REF!,IF(B241=10,#REF!,IF(B241=11,#REF!,”Error”)))))))))))</f>
        <v>#REF!</v>
      </c>
      <c r="E241" s="16" t="e">
        <f>IF(#REF!="Trifásico",3,IF(#REF!="Bifásico",2,IF(#REF!="Monofásico",1)))</f>
        <v>#REF!</v>
      </c>
      <c r="F241" s="16" t="e">
        <f>#REF!</f>
        <v>#REF!</v>
      </c>
      <c r="G241" s="16" t="e">
        <f>IF(#REF!="Si",1,IF(#REF!="No",0))</f>
        <v>#REF!</v>
      </c>
      <c r="H241" s="28" t="e">
        <f>IF(#REF!="Aérea",IF(#REF!="ACSR",D241*#REF!*(E241*F241+G241),IF(#REF!="AAAC",D241*#REF!*(E241*F241+G241),IF(#REF!="AAC semiaislado XLPE 15kV",D241*#REF!*(E241*F241+G241),IF(#REF!="ACSR semiaislado XLPE 15kV",D241*#REF!*(E241*F241+G241), IF(#REF!="AAAC semiaislado XLPE 35kV",D241*#REF!*(E241*F241+G241), IF(#REF!="ACSR semiaislado XLPE 35kV",D241*#REF!*(E241*F241+G241), IF(#REF!="AAAC semiaislado XLPE 35kV",D241*#REF!*(E241*F241+G241), IF(#REF!="AAAC semiaislado XLPE 44kV",D241*#REF!*(E241*F241+G241),IF(#REF!="Trenzada AL",D241*#REF!*(E241*F241+G241), IF(#REF!="Trenzada Cu",D241*#REF!*(E241*F241+G241),IF(#REF!="Cable autosoportado neutro AAAC - XLPE",D241*#REF!*(E241*F241+G241), IF(#REF!="Acometida concéntrica XLPE - 600 V",D241*#REF!*(E241*F241+G241), IF(#REF!="Cable autosoportado neutro ACSR - XLPE",D241*#REF!*(E241*F241+G241), IF(#REF!="Reserva BT 4 - AEO",D241*#REF!*(E241*F241+G241), IF(#REF!="Reserva BT 5 - AEO",D241*#REF!*(E241*F241+G241),”Error”))))))))))))))))</f>
        <v>#REF!</v>
      </c>
      <c r="I241" s="6" t="e">
        <f>IF(#REF!="Subterránea",IF(#REF!="XLPE Cu - 15 kV",D241*#REF!*(E241*F241+G241),IF(#REF!="XLPE Cu - 38 kV",D241*#REF!*(E241*F241+G241),IF(#REF!="XLPE Cu - 46 kV",D241*#REF!*(E241*F241+G241),IF(#REF!="XLPE AL - 15 kV",D241*#REF!*(E241*F241+G241), IF(#REF!="XLPE AL - 38 kV",D241*#REF!*(E241*F241+G241), IF(#REF!="XLPE AL - 46 kV",D241*#REF!*(E241*F241+G241), IF(#REF!="Reserva MT 1 - SUB",D241*#REF!*(E241*F241+G241), IF(#REF!="Reserva MT 2 - SUB",D241*#REF!*(E241*F241+G241),IF(#REF!="THW AL 600 V",D241*#REF!*(E241*F241+G241), IF(#REF!="THWN AL 600 V",D241*#REF!*(E241*F241+G241),IF(#REF!="THWN-2 AL 600 V",D241*#REF!*(E241*F241+G241),IF(#REF!="THWN-2 Cu 600 V",D241*#REF!*(E241*F241+G241), IF(#REF!="Reserva BT 2 - SUB",D241*#REF!*(E241*F241+G241), IF(#REF!="Reserva BT 3 - SUB",D241*#REF!*(E241*F241+G241), IF(#REF!="Reserva BT 4 - SUB",D241*#REF!*(E241*F241+G241), IF(#REF!="Reserva BT 5 - SUB",D241*#REF!*(E241*F241+G241),”Error”)))))))))))))))))</f>
        <v>#REF!</v>
      </c>
      <c r="J241" s="25" t="e">
        <f>IF(#REF!="Aérea",'Costos iniciales'!H241,IF(#REF!="Subterránea",'Costos iniciales'!I241,"Error"))</f>
        <v>#REF!</v>
      </c>
    </row>
    <row r="242" spans="2:10" x14ac:dyDescent="0.25">
      <c r="B242" s="2">
        <v>11</v>
      </c>
      <c r="C242" s="20" t="s">
        <v>22</v>
      </c>
      <c r="D242" s="16" t="e">
        <f>IF(B242=1,#REF!,IF(B242=2,#REF!,IF(B242=3,#REF!,IF(B242=4,#REF!,IF(B242=5,#REF!,IF(B242=6,#REF!,IF(B242=7,#REF!,IF(B242=8,#REF!, IF(B242=9,#REF!,IF(B242=10,#REF!,IF(B242=11,#REF!,”Error”)))))))))))</f>
        <v>#REF!</v>
      </c>
      <c r="E242" s="16" t="e">
        <f>IF(#REF!="Trifásico",3,IF(#REF!="Bifásico",2,IF(#REF!="Monofásico",1)))</f>
        <v>#REF!</v>
      </c>
      <c r="F242" s="16" t="e">
        <f>#REF!</f>
        <v>#REF!</v>
      </c>
      <c r="G242" s="16" t="e">
        <f>IF(#REF!="Si",1,IF(#REF!="No",0))</f>
        <v>#REF!</v>
      </c>
      <c r="H242" s="28" t="e">
        <f>IF(#REF!="Aérea",IF(#REF!="ACSR",D242*#REF!*(E242*F242+G242),IF(#REF!="AAAC",D242*#REF!*(E242*F242+G242),IF(#REF!="AAC semiaislado XLPE 15kV",D242*#REF!*(E242*F242+G242),IF(#REF!="ACSR semiaislado XLPE 15kV",D242*#REF!*(E242*F242+G242), IF(#REF!="AAAC semiaislado XLPE 35kV",D242*#REF!*(E242*F242+G242), IF(#REF!="ACSR semiaislado XLPE 35kV",D242*#REF!*(E242*F242+G242), IF(#REF!="AAAC semiaislado XLPE 35kV",D242*#REF!*(E242*F242+G242), IF(#REF!="AAAC semiaislado XLPE 44kV",D242*#REF!*(E242*F242+G242),IF(#REF!="Trenzada AL",D242*#REF!*(E242*F242+G242), IF(#REF!="Trenzada Cu",D242*#REF!*(E242*F242+G242),IF(#REF!="Cable autosoportado neutro AAAC - XLPE",D242*#REF!*(E242*F242+G242), IF(#REF!="Acometida concéntrica XLPE - 600 V",D242*#REF!*(E242*F242+G242), IF(#REF!="Cable autosoportado neutro ACSR - XLPE",D242*#REF!*(E242*F242+G242), IF(#REF!="Reserva BT 4 - AEO",D242*#REF!*(E242*F242+G242), IF(#REF!="Reserva BT 5 - AEO",D242*#REF!*(E242*F242+G242),”Error”))))))))))))))))</f>
        <v>#REF!</v>
      </c>
      <c r="I242" s="6" t="e">
        <f>IF(#REF!="Subterránea",IF(#REF!="XLPE Cu - 15 kV",D242*#REF!*(E242*F242+G242),IF(#REF!="XLPE Cu - 38 kV",D242*#REF!*(E242*F242+G242),IF(#REF!="XLPE Cu - 46 kV",D242*#REF!*(E242*F242+G242),IF(#REF!="XLPE AL - 15 kV",D242*#REF!*(E242*F242+G242), IF(#REF!="XLPE AL - 38 kV",D242*#REF!*(E242*F242+G242), IF(#REF!="XLPE AL - 46 kV",D242*#REF!*(E242*F242+G242), IF(#REF!="Reserva MT 1 - SUB",D242*#REF!*(E242*F242+G242), IF(#REF!="Reserva MT 2 - SUB",D242*#REF!*(E242*F242+G242),IF(#REF!="THW AL 600 V",D242*#REF!*(E242*F242+G242), IF(#REF!="THWN AL 600 V",D242*#REF!*(E242*F242+G242),IF(#REF!="THWN-2 AL 600 V",D242*#REF!*(E242*F242+G242),IF(#REF!="THWN-2 Cu 600 V",D242*#REF!*(E242*F242+G242), IF(#REF!="Reserva BT 2 - SUB",D242*#REF!*(E242*F242+G242), IF(#REF!="Reserva BT 3 - SUB",D242*#REF!*(E242*F242+G242), IF(#REF!="Reserva BT 4 - SUB",D242*#REF!*(E242*F242+G242), IF(#REF!="Reserva BT 5 - SUB",D242*#REF!*(E242*F242+G242),”Error”)))))))))))))))))</f>
        <v>#REF!</v>
      </c>
      <c r="J242" s="25" t="e">
        <f>IF(#REF!="Aérea",'Costos iniciales'!H242,IF(#REF!="Subterránea",'Costos iniciales'!I242,"Error"))</f>
        <v>#REF!</v>
      </c>
    </row>
    <row r="243" spans="2:10" x14ac:dyDescent="0.25">
      <c r="B243" s="2">
        <v>11</v>
      </c>
      <c r="C243" s="20" t="s">
        <v>21</v>
      </c>
      <c r="D243" s="16" t="e">
        <f>IF(B243=1,#REF!,IF(B243=2,#REF!,IF(B243=3,#REF!,IF(B243=4,#REF!,IF(B243=5,#REF!,IF(B243=6,#REF!,IF(B243=7,#REF!,IF(B243=8,#REF!, IF(B243=9,#REF!,IF(B243=10,#REF!,IF(B243=11,#REF!,”Error”)))))))))))</f>
        <v>#REF!</v>
      </c>
      <c r="E243" s="16" t="e">
        <f>IF(#REF!="Trifásico",3,IF(#REF!="Bifásico",2,IF(#REF!="Monofásico",1)))</f>
        <v>#REF!</v>
      </c>
      <c r="F243" s="16" t="e">
        <f>#REF!</f>
        <v>#REF!</v>
      </c>
      <c r="G243" s="16" t="e">
        <f>IF(#REF!="Si",1,IF(#REF!="No",0))</f>
        <v>#REF!</v>
      </c>
      <c r="H243" s="28" t="e">
        <f>IF(#REF!="Aérea",IF(#REF!="ACSR",D243*#REF!*(E243*F243+G243),IF(#REF!="AAAC",D243*#REF!*(E243*F243+G243),IF(#REF!="AAC semiaislado XLPE 15kV",D243*#REF!*(E243*F243+G243),IF(#REF!="ACSR semiaislado XLPE 15kV",D243*#REF!*(E243*F243+G243), IF(#REF!="AAAC semiaislado XLPE 35kV",D243*#REF!*(E243*F243+G243), IF(#REF!="ACSR semiaislado XLPE 35kV",D243*#REF!*(E243*F243+G243), IF(#REF!="AAAC semiaislado XLPE 35kV",D243*#REF!*(E243*F243+G243), IF(#REF!="AAAC semiaislado XLPE 44kV",D243*#REF!*(E243*F243+G243),IF(#REF!="Trenzada AL",D243*#REF!*(E243*F243+G243), IF(#REF!="Trenzada Cu",D243*#REF!*(E243*F243+G243),IF(#REF!="Cable autosoportado neutro AAAC - XLPE",D243*#REF!*(E243*F243+G243), IF(#REF!="Acometida concéntrica XLPE - 600 V",D243*#REF!*(E243*F243+G243), IF(#REF!="Cable autosoportado neutro ACSR - XLPE",D243*#REF!*(E243*F243+G243), IF(#REF!="Reserva BT 4 - AEO",D243*#REF!*(E243*F243+G243), IF(#REF!="Reserva BT 5 - AEO",D243*#REF!*(E243*F243+G243),”Error”))))))))))))))))</f>
        <v>#REF!</v>
      </c>
      <c r="I243" s="6" t="e">
        <f>IF(#REF!="Subterránea",IF(#REF!="XLPE Cu - 15 kV",D243*#REF!*(E243*F243+G243),IF(#REF!="XLPE Cu - 38 kV",D243*#REF!*(E243*F243+G243),IF(#REF!="XLPE Cu - 46 kV",D243*#REF!*(E243*F243+G243),IF(#REF!="XLPE AL - 15 kV",D243*#REF!*(E243*F243+G243), IF(#REF!="XLPE AL - 38 kV",D243*#REF!*(E243*F243+G243), IF(#REF!="XLPE AL - 46 kV",D243*#REF!*(E243*F243+G243), IF(#REF!="Reserva MT 1 - SUB",D243*#REF!*(E243*F243+G243), IF(#REF!="Reserva MT 2 - SUB",D243*#REF!*(E243*F243+G243),IF(#REF!="THW AL 600 V",D243*#REF!*(E243*F243+G243), IF(#REF!="THWN AL 600 V",D243*#REF!*(E243*F243+G243),IF(#REF!="THWN-2 AL 600 V",D243*#REF!*(E243*F243+G243),IF(#REF!="THWN-2 Cu 600 V",D243*#REF!*(E243*F243+G243), IF(#REF!="Reserva BT 2 - SUB",D243*#REF!*(E243*F243+G243), IF(#REF!="Reserva BT 3 - SUB",D243*#REF!*(E243*F243+G243), IF(#REF!="Reserva BT 4 - SUB",D243*#REF!*(E243*F243+G243), IF(#REF!="Reserva BT 5 - SUB",D243*#REF!*(E243*F243+G243),”Error”)))))))))))))))))</f>
        <v>#REF!</v>
      </c>
      <c r="J243" s="25" t="e">
        <f>IF(#REF!="Aérea",'Costos iniciales'!H243,IF(#REF!="Subterránea",'Costos iniciales'!I243,"Error"))</f>
        <v>#REF!</v>
      </c>
    </row>
    <row r="244" spans="2:10" x14ac:dyDescent="0.25">
      <c r="B244" s="2">
        <v>11</v>
      </c>
      <c r="C244" s="20" t="s">
        <v>20</v>
      </c>
      <c r="D244" s="16" t="e">
        <f>IF(B244=1,#REF!,IF(B244=2,#REF!,IF(B244=3,#REF!,IF(B244=4,#REF!,IF(B244=5,#REF!,IF(B244=6,#REF!,IF(B244=7,#REF!,IF(B244=8,#REF!, IF(B244=9,#REF!,IF(B244=10,#REF!,IF(B244=11,#REF!,”Error”)))))))))))</f>
        <v>#REF!</v>
      </c>
      <c r="E244" s="16" t="e">
        <f>IF(#REF!="Trifásico",3,IF(#REF!="Bifásico",2,IF(#REF!="Monofásico",1)))</f>
        <v>#REF!</v>
      </c>
      <c r="F244" s="16" t="e">
        <f>#REF!</f>
        <v>#REF!</v>
      </c>
      <c r="G244" s="16" t="e">
        <f>IF(#REF!="Si",1,IF(#REF!="No",0))</f>
        <v>#REF!</v>
      </c>
      <c r="H244" s="28" t="e">
        <f>IF(#REF!="Aérea",IF(#REF!="ACSR",D244*#REF!*(E244*F244+G244),IF(#REF!="AAAC",D244*#REF!*(E244*F244+G244),IF(#REF!="AAC semiaislado XLPE 15kV",D244*#REF!*(E244*F244+G244),IF(#REF!="ACSR semiaislado XLPE 15kV",D244*#REF!*(E244*F244+G244), IF(#REF!="AAAC semiaislado XLPE 35kV",D244*#REF!*(E244*F244+G244), IF(#REF!="ACSR semiaislado XLPE 35kV",D244*#REF!*(E244*F244+G244), IF(#REF!="AAAC semiaislado XLPE 35kV",D244*#REF!*(E244*F244+G244), IF(#REF!="AAAC semiaislado XLPE 44kV",D244*#REF!*(E244*F244+G244),IF(#REF!="Trenzada AL",D244*#REF!*(E244*F244+G244), IF(#REF!="Trenzada Cu",D244*#REF!*(E244*F244+G244),IF(#REF!="Cable autosoportado neutro AAAC - XLPE",D244*#REF!*(E244*F244+G244), IF(#REF!="Acometida concéntrica XLPE - 600 V",D244*#REF!*(E244*F244+G244), IF(#REF!="Cable autosoportado neutro ACSR - XLPE",D244*#REF!*(E244*F244+G244), IF(#REF!="Reserva BT 4 - AEO",D244*#REF!*(E244*F244+G244), IF(#REF!="Reserva BT 5 - AEO",D244*#REF!*(E244*F244+G244),”Error”))))))))))))))))</f>
        <v>#REF!</v>
      </c>
      <c r="I244" s="6" t="e">
        <f>IF(#REF!="Subterránea",IF(#REF!="XLPE Cu - 15 kV",D244*#REF!*(E244*F244+G244),IF(#REF!="XLPE Cu - 38 kV",D244*#REF!*(E244*F244+G244),IF(#REF!="XLPE Cu - 46 kV",D244*#REF!*(E244*F244+G244),IF(#REF!="XLPE AL - 15 kV",D244*#REF!*(E244*F244+G244), IF(#REF!="XLPE AL - 38 kV",D244*#REF!*(E244*F244+G244), IF(#REF!="XLPE AL - 46 kV",D244*#REF!*(E244*F244+G244), IF(#REF!="Reserva MT 1 - SUB",D244*#REF!*(E244*F244+G244), IF(#REF!="Reserva MT 2 - SUB",D244*#REF!*(E244*F244+G244),IF(#REF!="THW AL 600 V",D244*#REF!*(E244*F244+G244), IF(#REF!="THWN AL 600 V",D244*#REF!*(E244*F244+G244),IF(#REF!="THWN-2 AL 600 V",D244*#REF!*(E244*F244+G244),IF(#REF!="THWN-2 Cu 600 V",D244*#REF!*(E244*F244+G244), IF(#REF!="Reserva BT 2 - SUB",D244*#REF!*(E244*F244+G244), IF(#REF!="Reserva BT 3 - SUB",D244*#REF!*(E244*F244+G244), IF(#REF!="Reserva BT 4 - SUB",D244*#REF!*(E244*F244+G244), IF(#REF!="Reserva BT 5 - SUB",D244*#REF!*(E244*F244+G244),”Error”)))))))))))))))))</f>
        <v>#REF!</v>
      </c>
      <c r="J244" s="25" t="e">
        <f>IF(#REF!="Aérea",'Costos iniciales'!H244,IF(#REF!="Subterránea",'Costos iniciales'!I244,"Error"))</f>
        <v>#REF!</v>
      </c>
    </row>
    <row r="245" spans="2:10" x14ac:dyDescent="0.25">
      <c r="B245" s="2">
        <v>11</v>
      </c>
      <c r="C245" s="20">
        <v>1</v>
      </c>
      <c r="D245" s="16" t="e">
        <f>IF(B245=1,#REF!,IF(B245=2,#REF!,IF(B245=3,#REF!,IF(B245=4,#REF!,IF(B245=5,#REF!,IF(B245=6,#REF!,IF(B245=7,#REF!,IF(B245=8,#REF!, IF(B245=9,#REF!,IF(B245=10,#REF!,IF(B245=11,#REF!,”Error”)))))))))))</f>
        <v>#REF!</v>
      </c>
      <c r="E245" s="16" t="e">
        <f>IF(#REF!="Trifásico",3,IF(#REF!="Bifásico",2,IF(#REF!="Monofásico",1)))</f>
        <v>#REF!</v>
      </c>
      <c r="F245" s="16" t="e">
        <f>#REF!</f>
        <v>#REF!</v>
      </c>
      <c r="G245" s="16" t="e">
        <f>IF(#REF!="Si",1,IF(#REF!="No",0))</f>
        <v>#REF!</v>
      </c>
      <c r="H245" s="28" t="e">
        <f>IF(#REF!="Aérea",IF(#REF!="ACSR",D245*#REF!*(E245*F245+G245),IF(#REF!="AAAC",D245*#REF!*(E245*F245+G245),IF(#REF!="AAC semiaislado XLPE 15kV",D245*#REF!*(E245*F245+G245),IF(#REF!="ACSR semiaislado XLPE 15kV",D245*#REF!*(E245*F245+G245), IF(#REF!="AAAC semiaislado XLPE 35kV",D245*#REF!*(E245*F245+G245), IF(#REF!="ACSR semiaislado XLPE 35kV",D245*#REF!*(E245*F245+G245), IF(#REF!="AAAC semiaislado XLPE 35kV",D245*#REF!*(E245*F245+G245), IF(#REF!="AAAC semiaislado XLPE 44kV",D245*#REF!*(E245*F245+G245),IF(#REF!="Trenzada AL",D245*#REF!*(E245*F245+G245), IF(#REF!="Trenzada Cu",D245*#REF!*(E245*F245+G245),IF(#REF!="Cable autosoportado neutro AAAC - XLPE",D245*#REF!*(E245*F245+G245), IF(#REF!="Acometida concéntrica XLPE - 600 V",D245*#REF!*(E245*F245+G245), IF(#REF!="Cable autosoportado neutro ACSR - XLPE",D245*#REF!*(E245*F245+G245), IF(#REF!="Reserva BT 4 - AEO",D245*#REF!*(E245*F245+G245), IF(#REF!="Reserva BT 5 - AEO",D245*#REF!*(E245*F245+G245),”Error”))))))))))))))))</f>
        <v>#REF!</v>
      </c>
      <c r="I245" s="6" t="e">
        <f>IF(#REF!="Subterránea",IF(#REF!="XLPE Cu - 15 kV",D245*#REF!*(E245*F245+G245),IF(#REF!="XLPE Cu - 38 kV",D245*#REF!*(E245*F245+G245),IF(#REF!="XLPE Cu - 46 kV",D245*#REF!*(E245*F245+G245),IF(#REF!="XLPE AL - 15 kV",D245*#REF!*(E245*F245+G245), IF(#REF!="XLPE AL - 38 kV",D245*#REF!*(E245*F245+G245), IF(#REF!="XLPE AL - 46 kV",D245*#REF!*(E245*F245+G245), IF(#REF!="Reserva MT 1 - SUB",D245*#REF!*(E245*F245+G245), IF(#REF!="Reserva MT 2 - SUB",D245*#REF!*(E245*F245+G245),IF(#REF!="THW AL 600 V",D245*#REF!*(E245*F245+G245), IF(#REF!="THWN AL 600 V",D245*#REF!*(E245*F245+G245),IF(#REF!="THWN-2 AL 600 V",D245*#REF!*(E245*F245+G245),IF(#REF!="THWN-2 Cu 600 V",D245*#REF!*(E245*F245+G245), IF(#REF!="Reserva BT 2 - SUB",D245*#REF!*(E245*F245+G245), IF(#REF!="Reserva BT 3 - SUB",D245*#REF!*(E245*F245+G245), IF(#REF!="Reserva BT 4 - SUB",D245*#REF!*(E245*F245+G245), IF(#REF!="Reserva BT 5 - SUB",D245*#REF!*(E245*F245+G245),”Error”)))))))))))))))))</f>
        <v>#REF!</v>
      </c>
      <c r="J245" s="25" t="e">
        <f>IF(#REF!="Aérea",'Costos iniciales'!H245,IF(#REF!="Subterránea",'Costos iniciales'!I245,"Error"))</f>
        <v>#REF!</v>
      </c>
    </row>
    <row r="246" spans="2:10" x14ac:dyDescent="0.25">
      <c r="B246" s="2">
        <v>11</v>
      </c>
      <c r="C246" s="20">
        <v>2</v>
      </c>
      <c r="D246" s="16" t="e">
        <f>IF(B246=1,#REF!,IF(B246=2,#REF!,IF(B246=3,#REF!,IF(B246=4,#REF!,IF(B246=5,#REF!,IF(B246=6,#REF!,IF(B246=7,#REF!,IF(B246=8,#REF!, IF(B246=9,#REF!,IF(B246=10,#REF!,IF(B246=11,#REF!,”Error”)))))))))))</f>
        <v>#REF!</v>
      </c>
      <c r="E246" s="16" t="e">
        <f>IF(#REF!="Trifásico",3,IF(#REF!="Bifásico",2,IF(#REF!="Monofásico",1)))</f>
        <v>#REF!</v>
      </c>
      <c r="F246" s="16" t="e">
        <f>#REF!</f>
        <v>#REF!</v>
      </c>
      <c r="G246" s="16" t="e">
        <f>IF(#REF!="Si",1,IF(#REF!="No",0))</f>
        <v>#REF!</v>
      </c>
      <c r="H246" s="28" t="e">
        <f>IF(#REF!="Aérea",IF(#REF!="ACSR",D246*#REF!*(E246*F246+G246),IF(#REF!="AAAC",D246*#REF!*(E246*F246+G246),IF(#REF!="AAC semiaislado XLPE 15kV",D246*#REF!*(E246*F246+G246),IF(#REF!="ACSR semiaislado XLPE 15kV",D246*#REF!*(E246*F246+G246), IF(#REF!="AAAC semiaislado XLPE 35kV",D246*#REF!*(E246*F246+G246), IF(#REF!="ACSR semiaislado XLPE 35kV",D246*#REF!*(E246*F246+G246), IF(#REF!="AAAC semiaislado XLPE 35kV",D246*#REF!*(E246*F246+G246), IF(#REF!="AAAC semiaislado XLPE 44kV",D246*#REF!*(E246*F246+G246),IF(#REF!="Trenzada AL",D246*#REF!*(E246*F246+G246), IF(#REF!="Trenzada Cu",D246*#REF!*(E246*F246+G246),IF(#REF!="Cable autosoportado neutro AAAC - XLPE",D246*#REF!*(E246*F246+G246), IF(#REF!="Acometida concéntrica XLPE - 600 V",D246*#REF!*(E246*F246+G246), IF(#REF!="Cable autosoportado neutro ACSR - XLPE",D246*#REF!*(E246*F246+G246), IF(#REF!="Reserva BT 4 - AEO",D246*#REF!*(E246*F246+G246), IF(#REF!="Reserva BT 5 - AEO",D246*#REF!*(E246*F246+G246),”Error”))))))))))))))))</f>
        <v>#REF!</v>
      </c>
      <c r="I246" s="6" t="e">
        <f>IF(#REF!="Subterránea",IF(#REF!="XLPE Cu - 15 kV",D246*#REF!*(E246*F246+G246),IF(#REF!="XLPE Cu - 38 kV",D246*#REF!*(E246*F246+G246),IF(#REF!="XLPE Cu - 46 kV",D246*#REF!*(E246*F246+G246),IF(#REF!="XLPE AL - 15 kV",D246*#REF!*(E246*F246+G246), IF(#REF!="XLPE AL - 38 kV",D246*#REF!*(E246*F246+G246), IF(#REF!="XLPE AL - 46 kV",D246*#REF!*(E246*F246+G246), IF(#REF!="Reserva MT 1 - SUB",D246*#REF!*(E246*F246+G246), IF(#REF!="Reserva MT 2 - SUB",D246*#REF!*(E246*F246+G246),IF(#REF!="THW AL 600 V",D246*#REF!*(E246*F246+G246), IF(#REF!="THWN AL 600 V",D246*#REF!*(E246*F246+G246),IF(#REF!="THWN-2 AL 600 V",D246*#REF!*(E246*F246+G246),IF(#REF!="THWN-2 Cu 600 V",D246*#REF!*(E246*F246+G246), IF(#REF!="Reserva BT 2 - SUB",D246*#REF!*(E246*F246+G246), IF(#REF!="Reserva BT 3 - SUB",D246*#REF!*(E246*F246+G246), IF(#REF!="Reserva BT 4 - SUB",D246*#REF!*(E246*F246+G246), IF(#REF!="Reserva BT 5 - SUB",D246*#REF!*(E246*F246+G246),”Error”)))))))))))))))))</f>
        <v>#REF!</v>
      </c>
      <c r="J246" s="25" t="e">
        <f>IF(#REF!="Aérea",'Costos iniciales'!H246,IF(#REF!="Subterránea",'Costos iniciales'!I246,"Error"))</f>
        <v>#REF!</v>
      </c>
    </row>
    <row r="247" spans="2:10" x14ac:dyDescent="0.25">
      <c r="B247" s="2">
        <v>11</v>
      </c>
      <c r="C247" s="20">
        <v>4</v>
      </c>
      <c r="D247" s="16" t="e">
        <f>IF(B247=1,#REF!,IF(B247=2,#REF!,IF(B247=3,#REF!,IF(B247=4,#REF!,IF(B247=5,#REF!,IF(B247=6,#REF!,IF(B247=7,#REF!,IF(B247=8,#REF!, IF(B247=9,#REF!,IF(B247=10,#REF!,IF(B247=11,#REF!,”Error”)))))))))))</f>
        <v>#REF!</v>
      </c>
      <c r="E247" s="16" t="e">
        <f>IF(#REF!="Trifásico",3,IF(#REF!="Bifásico",2,IF(#REF!="Monofásico",1)))</f>
        <v>#REF!</v>
      </c>
      <c r="F247" s="16" t="e">
        <f>#REF!</f>
        <v>#REF!</v>
      </c>
      <c r="G247" s="16" t="e">
        <f>IF(#REF!="Si",1,IF(#REF!="No",0))</f>
        <v>#REF!</v>
      </c>
      <c r="H247" s="28" t="e">
        <f>IF(#REF!="Aérea",IF(#REF!="ACSR",D247*#REF!*(E247*F247+G247),IF(#REF!="AAAC",D247*#REF!*(E247*F247+G247),IF(#REF!="AAC semiaislado XLPE 15kV",D247*#REF!*(E247*F247+G247),IF(#REF!="ACSR semiaislado XLPE 15kV",D247*#REF!*(E247*F247+G247), IF(#REF!="AAAC semiaislado XLPE 35kV",D247*#REF!*(E247*F247+G247), IF(#REF!="ACSR semiaislado XLPE 35kV",D247*#REF!*(E247*F247+G247), IF(#REF!="AAAC semiaislado XLPE 35kV",D247*#REF!*(E247*F247+G247), IF(#REF!="AAAC semiaislado XLPE 44kV",D247*#REF!*(E247*F247+G247),IF(#REF!="Trenzada AL",D247*#REF!*(E247*F247+G247), IF(#REF!="Trenzada Cu",D247*#REF!*(E247*F247+G247),IF(#REF!="Cable autosoportado neutro AAAC - XLPE",D247*#REF!*(E247*F247+G247), IF(#REF!="Acometida concéntrica XLPE - 600 V",D247*#REF!*(E247*F247+G247), IF(#REF!="Cable autosoportado neutro ACSR - XLPE",D247*#REF!*(E247*F247+G247), IF(#REF!="Reserva BT 4 - AEO",D247*#REF!*(E247*F247+G247), IF(#REF!="Reserva BT 5 - AEO",D247*#REF!*(E247*F247+G247),”Error”))))))))))))))))</f>
        <v>#REF!</v>
      </c>
      <c r="I247" s="6" t="e">
        <f>IF(#REF!="Subterránea",IF(#REF!="XLPE Cu - 15 kV",D247*#REF!*(E247*F247+G247),IF(#REF!="XLPE Cu - 38 kV",D247*#REF!*(E247*F247+G247),IF(#REF!="XLPE Cu - 46 kV",D247*#REF!*(E247*F247+G247),IF(#REF!="XLPE AL - 15 kV",D247*#REF!*(E247*F247+G247), IF(#REF!="XLPE AL - 38 kV",D247*#REF!*(E247*F247+G247), IF(#REF!="XLPE AL - 46 kV",D247*#REF!*(E247*F247+G247), IF(#REF!="Reserva MT 1 - SUB",D247*#REF!*(E247*F247+G247), IF(#REF!="Reserva MT 2 - SUB",D247*#REF!*(E247*F247+G247),IF(#REF!="THW AL 600 V",D247*#REF!*(E247*F247+G247), IF(#REF!="THWN AL 600 V",D247*#REF!*(E247*F247+G247),IF(#REF!="THWN-2 AL 600 V",D247*#REF!*(E247*F247+G247),IF(#REF!="THWN-2 Cu 600 V",D247*#REF!*(E247*F247+G247), IF(#REF!="Reserva BT 2 - SUB",D247*#REF!*(E247*F247+G247), IF(#REF!="Reserva BT 3 - SUB",D247*#REF!*(E247*F247+G247), IF(#REF!="Reserva BT 4 - SUB",D247*#REF!*(E247*F247+G247), IF(#REF!="Reserva BT 5 - SUB",D247*#REF!*(E247*F247+G247),”Error”)))))))))))))))))</f>
        <v>#REF!</v>
      </c>
      <c r="J247" s="25" t="e">
        <f>IF(#REF!="Aérea",'Costos iniciales'!H247,IF(#REF!="Subterránea",'Costos iniciales'!I247,"Error"))</f>
        <v>#REF!</v>
      </c>
    </row>
    <row r="248" spans="2:10" x14ac:dyDescent="0.25">
      <c r="B248" s="2">
        <v>11</v>
      </c>
      <c r="C248" s="20">
        <v>6</v>
      </c>
      <c r="D248" s="16" t="e">
        <f>IF(B248=1,#REF!,IF(B248=2,#REF!,IF(B248=3,#REF!,IF(B248=4,#REF!,IF(B248=5,#REF!,IF(B248=6,#REF!,IF(B248=7,#REF!,IF(B248=8,#REF!, IF(B248=9,#REF!,IF(B248=10,#REF!,IF(B248=11,#REF!,”Error”)))))))))))</f>
        <v>#REF!</v>
      </c>
      <c r="E248" s="16" t="e">
        <f>IF(#REF!="Trifásico",3,IF(#REF!="Bifásico",2,IF(#REF!="Monofásico",1)))</f>
        <v>#REF!</v>
      </c>
      <c r="F248" s="16" t="e">
        <f>#REF!</f>
        <v>#REF!</v>
      </c>
      <c r="G248" s="16" t="e">
        <f>IF(#REF!="Si",1,IF(#REF!="No",0))</f>
        <v>#REF!</v>
      </c>
      <c r="H248" s="28" t="e">
        <f>IF(#REF!="Aérea",IF(#REF!="ACSR",D248*#REF!*(E248*F248+G248),IF(#REF!="AAAC",D248*#REF!*(E248*F248+G248),IF(#REF!="AAC semiaislado XLPE 15kV",D248*#REF!*(E248*F248+G248),IF(#REF!="ACSR semiaislado XLPE 15kV",D248*#REF!*(E248*F248+G248), IF(#REF!="AAAC semiaislado XLPE 35kV",D248*#REF!*(E248*F248+G248), IF(#REF!="ACSR semiaislado XLPE 35kV",D248*#REF!*(E248*F248+G248), IF(#REF!="AAAC semiaislado XLPE 35kV",D248*#REF!*(E248*F248+G248), IF(#REF!="AAAC semiaislado XLPE 44kV",D248*#REF!*(E248*F248+G248),IF(#REF!="Trenzada AL",D248*#REF!*(E248*F248+G248), IF(#REF!="Trenzada Cu",D248*#REF!*(E248*F248+G248),IF(#REF!="Cable autosoportado neutro AAAC - XLPE",D248*#REF!*(E248*F248+G248), IF(#REF!="Acometida concéntrica XLPE - 600 V",D248*#REF!*(E248*F248+G248), IF(#REF!="Cable autosoportado neutro ACSR - XLPE",D248*#REF!*(E248*F248+G248), IF(#REF!="Reserva BT 4 - AEO",D248*#REF!*(E248*F248+G248), IF(#REF!="Reserva BT 5 - AEO",D248*#REF!*(E248*F248+G248),”Error”))))))))))))))))</f>
        <v>#REF!</v>
      </c>
      <c r="I248" s="6" t="e">
        <f>IF(#REF!="Subterránea",IF(#REF!="XLPE Cu - 15 kV",D248*#REF!*(E248*F248+G248),IF(#REF!="XLPE Cu - 38 kV",D248*#REF!*(E248*F248+G248),IF(#REF!="XLPE Cu - 46 kV",D248*#REF!*(E248*F248+G248),IF(#REF!="XLPE AL - 15 kV",D248*#REF!*(E248*F248+G248), IF(#REF!="XLPE AL - 38 kV",D248*#REF!*(E248*F248+G248), IF(#REF!="XLPE AL - 46 kV",D248*#REF!*(E248*F248+G248), IF(#REF!="Reserva MT 1 - SUB",D248*#REF!*(E248*F248+G248), IF(#REF!="Reserva MT 2 - SUB",D248*#REF!*(E248*F248+G248),IF(#REF!="THW AL 600 V",D248*#REF!*(E248*F248+G248), IF(#REF!="THWN AL 600 V",D248*#REF!*(E248*F248+G248),IF(#REF!="THWN-2 AL 600 V",D248*#REF!*(E248*F248+G248),IF(#REF!="THWN-2 Cu 600 V",D248*#REF!*(E248*F248+G248), IF(#REF!="Reserva BT 2 - SUB",D248*#REF!*(E248*F248+G248), IF(#REF!="Reserva BT 3 - SUB",D248*#REF!*(E248*F248+G248), IF(#REF!="Reserva BT 4 - SUB",D248*#REF!*(E248*F248+G248), IF(#REF!="Reserva BT 5 - SUB",D248*#REF!*(E248*F248+G248),”Error”)))))))))))))))))</f>
        <v>#REF!</v>
      </c>
      <c r="J248" s="25" t="e">
        <f>IF(#REF!="Aérea",'Costos iniciales'!H248,IF(#REF!="Subterránea",'Costos iniciales'!I248,"Error"))</f>
        <v>#REF!</v>
      </c>
    </row>
    <row r="249" spans="2:10" x14ac:dyDescent="0.25">
      <c r="B249" s="2">
        <v>11</v>
      </c>
      <c r="C249" s="7">
        <v>8</v>
      </c>
      <c r="D249" s="16" t="e">
        <f>IF(B249=1,#REF!,IF(B249=2,#REF!,IF(B249=3,#REF!,IF(B249=4,#REF!,IF(B249=5,#REF!,IF(B249=6,#REF!,IF(B249=7,#REF!,IF(B249=8,#REF!, IF(B249=9,#REF!,IF(B249=10,#REF!,IF(B249=11,#REF!,”Error”)))))))))))</f>
        <v>#REF!</v>
      </c>
      <c r="E249" s="16" t="e">
        <f>IF(#REF!="Trifásico",3,IF(#REF!="Bifásico",2,IF(#REF!="Monofásico",1)))</f>
        <v>#REF!</v>
      </c>
      <c r="F249" s="16" t="e">
        <f>#REF!</f>
        <v>#REF!</v>
      </c>
      <c r="G249" s="16" t="e">
        <f>IF(#REF!="Si",1,IF(#REF!="No",0))</f>
        <v>#REF!</v>
      </c>
      <c r="H249" s="28" t="e">
        <f>IF(#REF!="Aérea",IF(#REF!="ACSR",D249*#REF!*(E249*F249+G249),IF(#REF!="AAAC",D249*#REF!*(E249*F249+G249),IF(#REF!="AAC semiaislado XLPE 15kV",D249*#REF!*(E249*F249+G249),IF(#REF!="ACSR semiaislado XLPE 15kV",D249*#REF!*(E249*F249+G249), IF(#REF!="AAAC semiaislado XLPE 35kV",D249*#REF!*(E249*F249+G249), IF(#REF!="ACSR semiaislado XLPE 35kV",D249*#REF!*(E249*F249+G249), IF(#REF!="AAAC semiaislado XLPE 35kV",D249*#REF!*(E249*F249+G249), IF(#REF!="AAAC semiaislado XLPE 44kV",D249*#REF!*(E249*F249+G249),IF(#REF!="Trenzada AL",D249*#REF!*(E249*F249+G249), IF(#REF!="Trenzada Cu",D249*#REF!*(E249*F249+G249),IF(#REF!="Cable autosoportado neutro AAAC - XLPE",D249*#REF!*(E249*F249+G249), IF(#REF!="Acometida concéntrica XLPE - 600 V",D249*#REF!*(E249*F249+G249), IF(#REF!="Cable autosoportado neutro ACSR - XLPE",D249*#REF!*(E249*F249+G249), IF(#REF!="Reserva BT 4 - AEO",D249*#REF!*(E249*F249+G249), IF(#REF!="Reserva BT 5 - AEO",D249*#REF!*(E249*F249+G249),”Error”))))))))))))))))</f>
        <v>#REF!</v>
      </c>
      <c r="I249" s="6" t="e">
        <f>IF(#REF!="Subterránea",IF(#REF!="XLPE Cu - 15 kV",D249*#REF!*(E249*F249+G249),IF(#REF!="XLPE Cu - 38 kV",D249*#REF!*(E249*F249+G249),IF(#REF!="XLPE Cu - 46 kV",D249*#REF!*(E249*F249+G249),IF(#REF!="XLPE AL - 15 kV",D249*#REF!*(E249*F249+G249), IF(#REF!="XLPE AL - 38 kV",D249*#REF!*(E249*F249+G249), IF(#REF!="XLPE AL - 46 kV",D249*#REF!*(E249*F249+G249), IF(#REF!="Reserva MT 1 - SUB",D249*#REF!*(E249*F249+G249), IF(#REF!="Reserva MT 2 - SUB",D249*#REF!*(E249*F249+G249),IF(#REF!="THW AL 600 V",D249*#REF!*(E249*F249+G249), IF(#REF!="THWN AL 600 V",D249*#REF!*(E249*F249+G249),IF(#REF!="THWN-2 AL 600 V",D249*#REF!*(E249*F249+G249),IF(#REF!="THWN-2 Cu 600 V",D249*#REF!*(E249*F249+G249), IF(#REF!="Reserva BT 2 - SUB",D249*#REF!*(E249*F249+G249), IF(#REF!="Reserva BT 3 - SUB",D249*#REF!*(E249*F249+G249), IF(#REF!="Reserva BT 4 - SUB",D249*#REF!*(E249*F249+G249), IF(#REF!="Reserva BT 5 - SUB",D249*#REF!*(E249*F249+G249),”Error”)))))))))))))))))</f>
        <v>#REF!</v>
      </c>
      <c r="J249" s="25" t="e">
        <f>IF(#REF!="Aérea",'Costos iniciales'!H249,IF(#REF!="Subterránea",'Costos iniciales'!I249,"Error"))</f>
        <v>#REF!</v>
      </c>
    </row>
    <row r="250" spans="2:10" x14ac:dyDescent="0.25">
      <c r="B250" s="2">
        <v>11</v>
      </c>
      <c r="C250" s="7"/>
      <c r="D250" s="16" t="e">
        <f>IF(B250=1,#REF!,IF(B250=2,#REF!,IF(B250=3,#REF!,IF(B250=4,#REF!,IF(B250=5,#REF!,IF(B250=6,#REF!,IF(B250=7,#REF!,IF(B250=8,#REF!, IF(B250=9,#REF!,IF(B250=10,#REF!,IF(B250=11,#REF!,”Error”)))))))))))</f>
        <v>#REF!</v>
      </c>
      <c r="E250" s="16" t="e">
        <f>IF(#REF!="Trifásico",3,IF(#REF!="Bifásico",2,IF(#REF!="Monofásico",1)))</f>
        <v>#REF!</v>
      </c>
      <c r="F250" s="16" t="e">
        <f>#REF!</f>
        <v>#REF!</v>
      </c>
      <c r="G250" s="16" t="e">
        <f>IF(#REF!="Si",1,IF(#REF!="No",0))</f>
        <v>#REF!</v>
      </c>
      <c r="H250" s="28" t="e">
        <f>IF(#REF!="Aérea",IF(#REF!="ACSR",D250*#REF!*(E250*F250+G250),IF(#REF!="AAAC",D250*#REF!*(E250*F250+G250),IF(#REF!="AAC semiaislado XLPE 15kV",D250*#REF!*(E250*F250+G250),IF(#REF!="ACSR semiaislado XLPE 15kV",D250*#REF!*(E250*F250+G250), IF(#REF!="AAAC semiaislado XLPE 35kV",D250*#REF!*(E250*F250+G250), IF(#REF!="ACSR semiaislado XLPE 35kV",D250*#REF!*(E250*F250+G250), IF(#REF!="AAAC semiaislado XLPE 35kV",D250*#REF!*(E250*F250+G250), IF(#REF!="AAAC semiaislado XLPE 44kV",D250*#REF!*(E250*F250+G250),IF(#REF!="Trenzada AL",D250*#REF!*(E250*F250+G250), IF(#REF!="Trenzada Cu",D250*#REF!*(E250*F250+G250),IF(#REF!="Cable autosoportado neutro AAAC - XLPE",D250*#REF!*(E250*F250+G250), IF(#REF!="Acometida concéntrica XLPE - 600 V",D250*#REF!*(E250*F250+G250), IF(#REF!="Cable autosoportado neutro ACSR - XLPE",D250*#REF!*(E250*F250+G250), IF(#REF!="Reserva BT 4 - AEO",D250*#REF!*(E250*F250+G250), IF(#REF!="Reserva BT 5 - AEO",D250*#REF!*(E250*F250+G250),”Error”))))))))))))))))</f>
        <v>#REF!</v>
      </c>
      <c r="I250" s="6" t="e">
        <f>IF(#REF!="Subterránea",IF(#REF!="XLPE Cu - 15 kV",D250*#REF!*(E250*F250+G250),IF(#REF!="XLPE Cu - 38 kV",D250*#REF!*(E250*F250+G250),IF(#REF!="XLPE Cu - 46 kV",D250*#REF!*(E250*F250+G250),IF(#REF!="XLPE AL - 15 kV",D250*#REF!*(E250*F250+G250), IF(#REF!="XLPE AL - 38 kV",D250*#REF!*(E250*F250+G250), IF(#REF!="XLPE AL - 46 kV",D250*#REF!*(E250*F250+G250), IF(#REF!="Reserva MT 1 - SUB",D250*#REF!*(E250*F250+G250), IF(#REF!="Reserva MT 2 - SUB",D250*#REF!*(E250*F250+G250),IF(#REF!="THW AL 600 V",D250*#REF!*(E250*F250+G250), IF(#REF!="THWN AL 600 V",D250*#REF!*(E250*F250+G250),IF(#REF!="THWN-2 AL 600 V",D250*#REF!*(E250*F250+G250),IF(#REF!="THWN-2 Cu 600 V",D250*#REF!*(E250*F250+G250), IF(#REF!="Reserva BT 2 - SUB",D250*#REF!*(E250*F250+G250), IF(#REF!="Reserva BT 3 - SUB",D250*#REF!*(E250*F250+G250), IF(#REF!="Reserva BT 4 - SUB",D250*#REF!*(E250*F250+G250), IF(#REF!="Reserva BT 5 - SUB",D250*#REF!*(E250*F250+G250),”Error”)))))))))))))))))</f>
        <v>#REF!</v>
      </c>
      <c r="J250" s="25" t="e">
        <f>IF(#REF!="Aérea",'Costos iniciales'!H250,IF(#REF!="Subterránea",'Costos iniciales'!I250,"Error"))</f>
        <v>#REF!</v>
      </c>
    </row>
    <row r="251" spans="2:10" x14ac:dyDescent="0.25">
      <c r="B251" s="2">
        <v>11</v>
      </c>
      <c r="C251" s="7"/>
      <c r="D251" s="16" t="e">
        <f>IF(B251=1,#REF!,IF(B251=2,#REF!,IF(B251=3,#REF!,IF(B251=4,#REF!,IF(B251=5,#REF!,IF(B251=6,#REF!,IF(B251=7,#REF!,IF(B251=8,#REF!, IF(B251=9,#REF!,IF(B251=10,#REF!,IF(B251=11,#REF!,”Error”)))))))))))</f>
        <v>#REF!</v>
      </c>
      <c r="E251" s="16" t="e">
        <f>IF(#REF!="Trifásico",3,IF(#REF!="Bifásico",2,IF(#REF!="Monofásico",1)))</f>
        <v>#REF!</v>
      </c>
      <c r="F251" s="16" t="e">
        <f>#REF!</f>
        <v>#REF!</v>
      </c>
      <c r="G251" s="16" t="e">
        <f>IF(#REF!="Si",1,IF(#REF!="No",0))</f>
        <v>#REF!</v>
      </c>
      <c r="H251" s="28" t="e">
        <f>IF(#REF!="Aérea",IF(#REF!="ACSR",D251*#REF!*(E251*F251+G251),IF(#REF!="AAAC",D251*#REF!*(E251*F251+G251),IF(#REF!="AAC semiaislado XLPE 15kV",D251*#REF!*(E251*F251+G251),IF(#REF!="ACSR semiaislado XLPE 15kV",D251*#REF!*(E251*F251+G251), IF(#REF!="AAAC semiaislado XLPE 35kV",D251*#REF!*(E251*F251+G251), IF(#REF!="ACSR semiaislado XLPE 35kV",D251*#REF!*(E251*F251+G251), IF(#REF!="AAAC semiaislado XLPE 35kV",D251*#REF!*(E251*F251+G251), IF(#REF!="AAAC semiaislado XLPE 44kV",D251*#REF!*(E251*F251+G251),IF(#REF!="Trenzada AL",D251*#REF!*(E251*F251+G251), IF(#REF!="Trenzada Cu",D251*#REF!*(E251*F251+G251),IF(#REF!="Cable autosoportado neutro AAAC - XLPE",D251*#REF!*(E251*F251+G251), IF(#REF!="Acometida concéntrica XLPE - 600 V",D251*#REF!*(E251*F251+G251), IF(#REF!="Cable autosoportado neutro ACSR - XLPE",D251*#REF!*(E251*F251+G251), IF(#REF!="Reserva BT 4 - AEO",D251*#REF!*(E251*F251+G251), IF(#REF!="Reserva BT 5 - AEO",D251*#REF!*(E251*F251+G251),”Error”))))))))))))))))</f>
        <v>#REF!</v>
      </c>
      <c r="I251" s="6" t="e">
        <f>IF(#REF!="Subterránea",IF(#REF!="XLPE Cu - 15 kV",D251*#REF!*(E251*F251+G251),IF(#REF!="XLPE Cu - 38 kV",D251*#REF!*(E251*F251+G251),IF(#REF!="XLPE Cu - 46 kV",D251*#REF!*(E251*F251+G251),IF(#REF!="XLPE AL - 15 kV",D251*#REF!*(E251*F251+G251), IF(#REF!="XLPE AL - 38 kV",D251*#REF!*(E251*F251+G251), IF(#REF!="XLPE AL - 46 kV",D251*#REF!*(E251*F251+G251), IF(#REF!="Reserva MT 1 - SUB",D251*#REF!*(E251*F251+G251), IF(#REF!="Reserva MT 2 - SUB",D251*#REF!*(E251*F251+G251),IF(#REF!="THW AL 600 V",D251*#REF!*(E251*F251+G251), IF(#REF!="THWN AL 600 V",D251*#REF!*(E251*F251+G251),IF(#REF!="THWN-2 AL 600 V",D251*#REF!*(E251*F251+G251),IF(#REF!="THWN-2 Cu 600 V",D251*#REF!*(E251*F251+G251), IF(#REF!="Reserva BT 2 - SUB",D251*#REF!*(E251*F251+G251), IF(#REF!="Reserva BT 3 - SUB",D251*#REF!*(E251*F251+G251), IF(#REF!="Reserva BT 4 - SUB",D251*#REF!*(E251*F251+G251), IF(#REF!="Reserva BT 5 - SUB",D251*#REF!*(E251*F251+G251),”Error”)))))))))))))))))</f>
        <v>#REF!</v>
      </c>
      <c r="J251" s="25" t="e">
        <f>IF(#REF!="Aérea",'Costos iniciales'!H251,IF(#REF!="Subterránea",'Costos iniciales'!I251,"Error"))</f>
        <v>#REF!</v>
      </c>
    </row>
    <row r="252" spans="2:10" x14ac:dyDescent="0.25">
      <c r="B252" s="2">
        <v>11</v>
      </c>
      <c r="C252" s="8"/>
      <c r="D252" s="16" t="e">
        <f>IF(B252=1,#REF!,IF(B252=2,#REF!,IF(B252=3,#REF!,IF(B252=4,#REF!,IF(B252=5,#REF!,IF(B252=6,#REF!,IF(B252=7,#REF!,IF(B252=8,#REF!, IF(B252=9,#REF!,IF(B252=10,#REF!,IF(B252=11,#REF!,”Error”)))))))))))</f>
        <v>#REF!</v>
      </c>
      <c r="E252" s="16" t="e">
        <f>IF(#REF!="Trifásico",3,IF(#REF!="Bifásico",2,IF(#REF!="Monofásico",1)))</f>
        <v>#REF!</v>
      </c>
      <c r="F252" s="16" t="e">
        <f>#REF!</f>
        <v>#REF!</v>
      </c>
      <c r="G252" s="16" t="e">
        <f>IF(#REF!="Si",1,IF(#REF!="No",0))</f>
        <v>#REF!</v>
      </c>
      <c r="H252" s="28" t="e">
        <f>IF(#REF!="Aérea",IF(#REF!="ACSR",D252*#REF!*(E252*F252+G252),IF(#REF!="AAAC",D252*#REF!*(E252*F252+G252),IF(#REF!="AAC semiaislado XLPE 15kV",D252*#REF!*(E252*F252+G252),IF(#REF!="ACSR semiaislado XLPE 15kV",D252*#REF!*(E252*F252+G252), IF(#REF!="AAAC semiaislado XLPE 35kV",D252*#REF!*(E252*F252+G252), IF(#REF!="ACSR semiaislado XLPE 35kV",D252*#REF!*(E252*F252+G252), IF(#REF!="AAAC semiaislado XLPE 35kV",D252*#REF!*(E252*F252+G252), IF(#REF!="AAAC semiaislado XLPE 44kV",D252*#REF!*(E252*F252+G252),IF(#REF!="Trenzada AL",D252*#REF!*(E252*F252+G252), IF(#REF!="Trenzada Cu",D252*#REF!*(E252*F252+G252),IF(#REF!="Cable autosoportado neutro AAAC - XLPE",D252*#REF!*(E252*F252+G252), IF(#REF!="Acometida concéntrica XLPE - 600 V",D252*#REF!*(E252*F252+G252), IF(#REF!="Cable autosoportado neutro ACSR - XLPE",D252*#REF!*(E252*F252+G252), IF(#REF!="Reserva BT 4 - AEO",D252*#REF!*(E252*F252+G252), IF(#REF!="Reserva BT 5 - AEO",D252*#REF!*(E252*F252+G252),”Error”))))))))))))))))</f>
        <v>#REF!</v>
      </c>
      <c r="I252" s="6" t="e">
        <f>IF(#REF!="Subterránea",IF(#REF!="XLPE Cu - 15 kV",D252*#REF!*(E252*F252+G252),IF(#REF!="XLPE Cu - 38 kV",D252*#REF!*(E252*F252+G252),IF(#REF!="XLPE Cu - 46 kV",D252*#REF!*(E252*F252+G252),IF(#REF!="XLPE AL - 15 kV",D252*#REF!*(E252*F252+G252), IF(#REF!="XLPE AL - 38 kV",D252*#REF!*(E252*F252+G252), IF(#REF!="XLPE AL - 46 kV",D252*#REF!*(E252*F252+G252), IF(#REF!="Reserva MT 1 - SUB",D252*#REF!*(E252*F252+G252), IF(#REF!="Reserva MT 2 - SUB",D252*#REF!*(E252*F252+G252),IF(#REF!="THW AL 600 V",D252*#REF!*(E252*F252+G252), IF(#REF!="THWN AL 600 V",D252*#REF!*(E252*F252+G252),IF(#REF!="THWN-2 AL 600 V",D252*#REF!*(E252*F252+G252),IF(#REF!="THWN-2 Cu 600 V",D252*#REF!*(E252*F252+G252), IF(#REF!="Reserva BT 2 - SUB",D252*#REF!*(E252*F252+G252), IF(#REF!="Reserva BT 3 - SUB",D252*#REF!*(E252*F252+G252), IF(#REF!="Reserva BT 4 - SUB",D252*#REF!*(E252*F252+G252), IF(#REF!="Reserva BT 5 - SUB",D252*#REF!*(E252*F252+G252),”Error”)))))))))))))))))</f>
        <v>#REF!</v>
      </c>
      <c r="J252" s="25" t="e">
        <f>IF(#REF!="Aérea",'Costos iniciales'!H252,IF(#REF!="Subterránea",'Costos iniciales'!I252,"Error"))</f>
        <v>#REF!</v>
      </c>
    </row>
    <row r="253" spans="2:10" x14ac:dyDescent="0.25">
      <c r="B253" s="2">
        <v>11</v>
      </c>
      <c r="C253" s="7"/>
      <c r="D253" s="16" t="e">
        <f>IF(B253=1,#REF!,IF(B253=2,#REF!,IF(B253=3,#REF!,IF(B253=4,#REF!,IF(B253=5,#REF!,IF(B253=6,#REF!,IF(B253=7,#REF!,IF(B253=8,#REF!, IF(B253=9,#REF!,IF(B253=10,#REF!,IF(B253=11,#REF!,”Error”)))))))))))</f>
        <v>#REF!</v>
      </c>
      <c r="E253" s="16" t="e">
        <f>IF(#REF!="Trifásico",3,IF(#REF!="Bifásico",2,IF(#REF!="Monofásico",1)))</f>
        <v>#REF!</v>
      </c>
      <c r="F253" s="16" t="e">
        <f>#REF!</f>
        <v>#REF!</v>
      </c>
      <c r="G253" s="16" t="e">
        <f>IF(#REF!="Si",1,IF(#REF!="No",0))</f>
        <v>#REF!</v>
      </c>
      <c r="H253" s="28" t="e">
        <f>IF(#REF!="Aérea",IF(#REF!="ACSR",D253*#REF!*(E253*F253+G253),IF(#REF!="AAAC",D253*#REF!*(E253*F253+G253),IF(#REF!="AAC semiaislado XLPE 15kV",D253*#REF!*(E253*F253+G253),IF(#REF!="ACSR semiaislado XLPE 15kV",D253*#REF!*(E253*F253+G253), IF(#REF!="AAAC semiaislado XLPE 35kV",D253*#REF!*(E253*F253+G253), IF(#REF!="ACSR semiaislado XLPE 35kV",D253*#REF!*(E253*F253+G253), IF(#REF!="AAAC semiaislado XLPE 35kV",D253*#REF!*(E253*F253+G253), IF(#REF!="AAAC semiaislado XLPE 44kV",D253*#REF!*(E253*F253+G253),IF(#REF!="Trenzada AL",D253*#REF!*(E253*F253+G253), IF(#REF!="Trenzada Cu",D253*#REF!*(E253*F253+G253),IF(#REF!="Cable autosoportado neutro AAAC - XLPE",D253*#REF!*(E253*F253+G253), IF(#REF!="Acometida concéntrica XLPE - 600 V",D253*#REF!*(E253*F253+G253), IF(#REF!="Cable autosoportado neutro ACSR - XLPE",D253*#REF!*(E253*F253+G253), IF(#REF!="Reserva BT 4 - AEO",D253*#REF!*(E253*F253+G253), IF(#REF!="Reserva BT 5 - AEO",D253*#REF!*(E253*F253+G253),”Error”))))))))))))))))</f>
        <v>#REF!</v>
      </c>
      <c r="I253" s="6" t="e">
        <f>IF(#REF!="Subterránea",IF(#REF!="XLPE Cu - 15 kV",D253*#REF!*(E253*F253+G253),IF(#REF!="XLPE Cu - 38 kV",D253*#REF!*(E253*F253+G253),IF(#REF!="XLPE Cu - 46 kV",D253*#REF!*(E253*F253+G253),IF(#REF!="XLPE AL - 15 kV",D253*#REF!*(E253*F253+G253), IF(#REF!="XLPE AL - 38 kV",D253*#REF!*(E253*F253+G253), IF(#REF!="XLPE AL - 46 kV",D253*#REF!*(E253*F253+G253), IF(#REF!="Reserva MT 1 - SUB",D253*#REF!*(E253*F253+G253), IF(#REF!="Reserva MT 2 - SUB",D253*#REF!*(E253*F253+G253),IF(#REF!="THW AL 600 V",D253*#REF!*(E253*F253+G253), IF(#REF!="THWN AL 600 V",D253*#REF!*(E253*F253+G253),IF(#REF!="THWN-2 AL 600 V",D253*#REF!*(E253*F253+G253),IF(#REF!="THWN-2 Cu 600 V",D253*#REF!*(E253*F253+G253), IF(#REF!="Reserva BT 2 - SUB",D253*#REF!*(E253*F253+G253), IF(#REF!="Reserva BT 3 - SUB",D253*#REF!*(E253*F253+G253), IF(#REF!="Reserva BT 4 - SUB",D253*#REF!*(E253*F253+G253), IF(#REF!="Reserva BT 5 - SUB",D253*#REF!*(E253*F253+G253),”Error”)))))))))))))))))</f>
        <v>#REF!</v>
      </c>
      <c r="J253" s="25" t="e">
        <f>IF(#REF!="Aérea",'Costos iniciales'!H253,IF(#REF!="Subterránea",'Costos iniciales'!I253,"Error"))</f>
        <v>#REF!</v>
      </c>
    </row>
    <row r="254" spans="2:10" x14ac:dyDescent="0.25">
      <c r="B254" s="2">
        <v>11</v>
      </c>
      <c r="C254" s="8"/>
      <c r="D254" s="16" t="e">
        <f>IF(B254=1,#REF!,IF(B254=2,#REF!,IF(B254=3,#REF!,IF(B254=4,#REF!,IF(B254=5,#REF!,IF(B254=6,#REF!,IF(B254=7,#REF!,IF(B254=8,#REF!, IF(B254=9,#REF!,IF(B254=10,#REF!,IF(B254=11,#REF!,”Error”)))))))))))</f>
        <v>#REF!</v>
      </c>
      <c r="E254" s="16" t="e">
        <f>IF(#REF!="Trifásico",3,IF(#REF!="Bifásico",2,IF(#REF!="Monofásico",1)))</f>
        <v>#REF!</v>
      </c>
      <c r="F254" s="16" t="e">
        <f>#REF!</f>
        <v>#REF!</v>
      </c>
      <c r="G254" s="16" t="e">
        <f>IF(#REF!="Si",1,IF(#REF!="No",0))</f>
        <v>#REF!</v>
      </c>
      <c r="H254" s="28" t="e">
        <f>IF(#REF!="Aérea",IF(#REF!="ACSR",D254*#REF!*(E254*F254+G254),IF(#REF!="AAAC",D254*#REF!*(E254*F254+G254),IF(#REF!="AAC semiaislado XLPE 15kV",D254*#REF!*(E254*F254+G254),IF(#REF!="ACSR semiaislado XLPE 15kV",D254*#REF!*(E254*F254+G254), IF(#REF!="AAAC semiaislado XLPE 35kV",D254*#REF!*(E254*F254+G254), IF(#REF!="ACSR semiaislado XLPE 35kV",D254*#REF!*(E254*F254+G254), IF(#REF!="AAAC semiaislado XLPE 35kV",D254*#REF!*(E254*F254+G254), IF(#REF!="AAAC semiaislado XLPE 44kV",D254*#REF!*(E254*F254+G254),IF(#REF!="Trenzada AL",D254*#REF!*(E254*F254+G254), IF(#REF!="Trenzada Cu",D254*#REF!*(E254*F254+G254),IF(#REF!="Cable autosoportado neutro AAAC - XLPE",D254*#REF!*(E254*F254+G254), IF(#REF!="Acometida concéntrica XLPE - 600 V",D254*#REF!*(E254*F254+G254), IF(#REF!="Cable autosoportado neutro ACSR - XLPE",D254*#REF!*(E254*F254+G254), IF(#REF!="Reserva BT 4 - AEO",D254*#REF!*(E254*F254+G254), IF(#REF!="Reserva BT 5 - AEO",D254*#REF!*(E254*F254+G254),”Error”))))))))))))))))</f>
        <v>#REF!</v>
      </c>
      <c r="I254" s="6" t="e">
        <f>IF(#REF!="Subterránea",IF(#REF!="XLPE Cu - 15 kV",D254*#REF!*(E254*F254+G254),IF(#REF!="XLPE Cu - 38 kV",D254*#REF!*(E254*F254+G254),IF(#REF!="XLPE Cu - 46 kV",D254*#REF!*(E254*F254+G254),IF(#REF!="XLPE AL - 15 kV",D254*#REF!*(E254*F254+G254), IF(#REF!="XLPE AL - 38 kV",D254*#REF!*(E254*F254+G254), IF(#REF!="XLPE AL - 46 kV",D254*#REF!*(E254*F254+G254), IF(#REF!="Reserva MT 1 - SUB",D254*#REF!*(E254*F254+G254), IF(#REF!="Reserva MT 2 - SUB",D254*#REF!*(E254*F254+G254),IF(#REF!="THW AL 600 V",D254*#REF!*(E254*F254+G254), IF(#REF!="THWN AL 600 V",D254*#REF!*(E254*F254+G254),IF(#REF!="THWN-2 AL 600 V",D254*#REF!*(E254*F254+G254),IF(#REF!="THWN-2 Cu 600 V",D254*#REF!*(E254*F254+G254), IF(#REF!="Reserva BT 2 - SUB",D254*#REF!*(E254*F254+G254), IF(#REF!="Reserva BT 3 - SUB",D254*#REF!*(E254*F254+G254), IF(#REF!="Reserva BT 4 - SUB",D254*#REF!*(E254*F254+G254), IF(#REF!="Reserva BT 5 - SUB",D254*#REF!*(E254*F254+G254),”Error”)))))))))))))))))</f>
        <v>#REF!</v>
      </c>
      <c r="J254" s="25" t="e">
        <f>IF(#REF!="Aérea",'Costos iniciales'!H254,IF(#REF!="Subterránea",'Costos iniciales'!I254,"Error"))</f>
        <v>#REF!</v>
      </c>
    </row>
    <row r="255" spans="2:10" x14ac:dyDescent="0.25">
      <c r="B255" s="2">
        <v>11</v>
      </c>
      <c r="C255" s="7"/>
      <c r="D255" s="16" t="e">
        <f>IF(B255=1,#REF!,IF(B255=2,#REF!,IF(B255=3,#REF!,IF(B255=4,#REF!,IF(B255=5,#REF!,IF(B255=6,#REF!,IF(B255=7,#REF!,IF(B255=8,#REF!, IF(B255=9,#REF!,IF(B255=10,#REF!,IF(B255=11,#REF!,”Error”)))))))))))</f>
        <v>#REF!</v>
      </c>
      <c r="E255" s="16" t="e">
        <f>IF(#REF!="Trifásico",3,IF(#REF!="Bifásico",2,IF(#REF!="Monofásico",1)))</f>
        <v>#REF!</v>
      </c>
      <c r="F255" s="16" t="e">
        <f>#REF!</f>
        <v>#REF!</v>
      </c>
      <c r="G255" s="16" t="e">
        <f>IF(#REF!="Si",1,IF(#REF!="No",0))</f>
        <v>#REF!</v>
      </c>
      <c r="H255" s="28" t="e">
        <f>IF(#REF!="Aérea",IF(#REF!="ACSR",D255*#REF!*(E255*F255+G255),IF(#REF!="AAAC",D255*#REF!*(E255*F255+G255),IF(#REF!="AAC semiaislado XLPE 15kV",D255*#REF!*(E255*F255+G255),IF(#REF!="ACSR semiaislado XLPE 15kV",D255*#REF!*(E255*F255+G255), IF(#REF!="AAAC semiaislado XLPE 35kV",D255*#REF!*(E255*F255+G255), IF(#REF!="ACSR semiaislado XLPE 35kV",D255*#REF!*(E255*F255+G255), IF(#REF!="AAAC semiaislado XLPE 35kV",D255*#REF!*(E255*F255+G255), IF(#REF!="AAAC semiaislado XLPE 44kV",D255*#REF!*(E255*F255+G255),IF(#REF!="Trenzada AL",D255*#REF!*(E255*F255+G255), IF(#REF!="Trenzada Cu",D255*#REF!*(E255*F255+G255),IF(#REF!="Cable autosoportado neutro AAAC - XLPE",D255*#REF!*(E255*F255+G255), IF(#REF!="Acometida concéntrica XLPE - 600 V",D255*#REF!*(E255*F255+G255), IF(#REF!="Cable autosoportado neutro ACSR - XLPE",D255*#REF!*(E255*F255+G255), IF(#REF!="Reserva BT 4 - AEO",D255*#REF!*(E255*F255+G255), IF(#REF!="Reserva BT 5 - AEO",D255*#REF!*(E255*F255+G255),”Error”))))))))))))))))</f>
        <v>#REF!</v>
      </c>
      <c r="I255" s="6" t="e">
        <f>IF(#REF!="Subterránea",IF(#REF!="XLPE Cu - 15 kV",D255*#REF!*(E255*F255+G255),IF(#REF!="XLPE Cu - 38 kV",D255*#REF!*(E255*F255+G255),IF(#REF!="XLPE Cu - 46 kV",D255*#REF!*(E255*F255+G255),IF(#REF!="XLPE AL - 15 kV",D255*#REF!*(E255*F255+G255), IF(#REF!="XLPE AL - 38 kV",D255*#REF!*(E255*F255+G255), IF(#REF!="XLPE AL - 46 kV",D255*#REF!*(E255*F255+G255), IF(#REF!="Reserva MT 1 - SUB",D255*#REF!*(E255*F255+G255), IF(#REF!="Reserva MT 2 - SUB",D255*#REF!*(E255*F255+G255),IF(#REF!="THW AL 600 V",D255*#REF!*(E255*F255+G255), IF(#REF!="THWN AL 600 V",D255*#REF!*(E255*F255+G255),IF(#REF!="THWN-2 AL 600 V",D255*#REF!*(E255*F255+G255),IF(#REF!="THWN-2 Cu 600 V",D255*#REF!*(E255*F255+G255), IF(#REF!="Reserva BT 2 - SUB",D255*#REF!*(E255*F255+G255), IF(#REF!="Reserva BT 3 - SUB",D255*#REF!*(E255*F255+G255), IF(#REF!="Reserva BT 4 - SUB",D255*#REF!*(E255*F255+G255), IF(#REF!="Reserva BT 5 - SUB",D255*#REF!*(E255*F255+G255),”Error”)))))))))))))))))</f>
        <v>#REF!</v>
      </c>
      <c r="J255" s="25" t="e">
        <f>IF(#REF!="Aérea",'Costos iniciales'!H255,IF(#REF!="Subterránea",'Costos iniciales'!I255,"Error"))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48"/>
  <sheetViews>
    <sheetView workbookViewId="0">
      <selection activeCell="G25" sqref="G25"/>
    </sheetView>
  </sheetViews>
  <sheetFormatPr baseColWidth="10" defaultColWidth="11.42578125" defaultRowHeight="15" x14ac:dyDescent="0.25"/>
  <cols>
    <col min="1" max="1" width="11.85546875" bestFit="1" customWidth="1"/>
    <col min="2" max="2" width="25" bestFit="1" customWidth="1"/>
    <col min="3" max="3" width="37.7109375" bestFit="1" customWidth="1"/>
    <col min="4" max="4" width="14.85546875" bestFit="1" customWidth="1"/>
    <col min="6" max="6" width="18.28515625" bestFit="1" customWidth="1"/>
    <col min="7" max="7" width="11.42578125" style="27"/>
    <col min="8" max="8" width="19.7109375" bestFit="1" customWidth="1"/>
  </cols>
  <sheetData>
    <row r="2" spans="1:8" ht="30.75" customHeight="1" x14ac:dyDescent="0.25">
      <c r="A2" s="29" t="s">
        <v>0</v>
      </c>
      <c r="B2" s="29" t="s">
        <v>6</v>
      </c>
      <c r="C2" s="29" t="s">
        <v>3</v>
      </c>
      <c r="D2" s="29" t="s">
        <v>9</v>
      </c>
      <c r="E2" s="29" t="s">
        <v>49</v>
      </c>
      <c r="F2" s="29" t="s">
        <v>53</v>
      </c>
      <c r="G2" s="29" t="s">
        <v>55</v>
      </c>
      <c r="H2" s="36" t="s">
        <v>67</v>
      </c>
    </row>
    <row r="3" spans="1:8" x14ac:dyDescent="0.25">
      <c r="A3" s="30" t="s">
        <v>7</v>
      </c>
      <c r="B3" s="39">
        <v>44</v>
      </c>
      <c r="C3" s="31" t="s">
        <v>1</v>
      </c>
      <c r="D3" s="30" t="s">
        <v>10</v>
      </c>
      <c r="E3" s="30" t="s">
        <v>50</v>
      </c>
      <c r="F3" s="30" t="s">
        <v>50</v>
      </c>
      <c r="G3" s="27" t="s">
        <v>56</v>
      </c>
      <c r="H3" s="30" t="s">
        <v>50</v>
      </c>
    </row>
    <row r="4" spans="1:8" x14ac:dyDescent="0.25">
      <c r="A4" s="30" t="s">
        <v>8</v>
      </c>
      <c r="B4" s="39">
        <v>34.5</v>
      </c>
      <c r="C4" s="31" t="s">
        <v>5</v>
      </c>
      <c r="D4" s="30" t="s">
        <v>12</v>
      </c>
      <c r="E4" s="31" t="s">
        <v>51</v>
      </c>
      <c r="F4" s="31" t="s">
        <v>51</v>
      </c>
      <c r="G4" s="35" t="s">
        <v>54</v>
      </c>
      <c r="H4" s="37" t="s">
        <v>51</v>
      </c>
    </row>
    <row r="5" spans="1:8" x14ac:dyDescent="0.25">
      <c r="A5" s="30"/>
      <c r="B5" s="40">
        <v>33</v>
      </c>
      <c r="C5" s="31" t="s">
        <v>24</v>
      </c>
      <c r="D5" s="31" t="s">
        <v>11</v>
      </c>
      <c r="E5" s="30"/>
      <c r="F5" s="30"/>
      <c r="G5" s="27" t="s">
        <v>57</v>
      </c>
    </row>
    <row r="6" spans="1:8" x14ac:dyDescent="0.25">
      <c r="A6" s="30"/>
      <c r="B6" s="39">
        <v>13.8</v>
      </c>
      <c r="C6" s="31" t="s">
        <v>26</v>
      </c>
      <c r="D6" s="30"/>
      <c r="E6" s="30"/>
      <c r="F6" s="30"/>
      <c r="G6" s="35" t="s">
        <v>58</v>
      </c>
    </row>
    <row r="7" spans="1:8" x14ac:dyDescent="0.25">
      <c r="A7" s="30"/>
      <c r="B7" s="39">
        <v>13.2</v>
      </c>
      <c r="C7" s="31" t="s">
        <v>27</v>
      </c>
      <c r="D7" s="31"/>
      <c r="E7" s="31"/>
      <c r="F7" s="31"/>
      <c r="G7" s="27" t="s">
        <v>59</v>
      </c>
    </row>
    <row r="8" spans="1:8" x14ac:dyDescent="0.25">
      <c r="A8" s="30"/>
      <c r="B8" s="40">
        <v>11.4</v>
      </c>
      <c r="C8" s="31" t="s">
        <v>25</v>
      </c>
      <c r="D8" s="30"/>
      <c r="E8" s="30"/>
      <c r="F8" s="30"/>
      <c r="G8" s="35" t="s">
        <v>60</v>
      </c>
    </row>
    <row r="9" spans="1:8" x14ac:dyDescent="0.25">
      <c r="A9" s="30"/>
      <c r="B9" s="39">
        <v>7.62</v>
      </c>
      <c r="C9" s="31" t="s">
        <v>28</v>
      </c>
      <c r="D9" s="30"/>
      <c r="E9" s="30"/>
      <c r="F9" s="30"/>
      <c r="G9" s="27" t="s">
        <v>61</v>
      </c>
    </row>
    <row r="10" spans="1:8" x14ac:dyDescent="0.25">
      <c r="A10" s="30"/>
      <c r="B10" s="39">
        <v>6.13</v>
      </c>
      <c r="C10" s="31" t="s">
        <v>29</v>
      </c>
      <c r="D10" s="30"/>
      <c r="E10" s="30"/>
      <c r="F10" s="30"/>
      <c r="G10" s="35" t="s">
        <v>62</v>
      </c>
    </row>
    <row r="11" spans="1:8" x14ac:dyDescent="0.25">
      <c r="A11" s="30"/>
      <c r="B11" s="40">
        <v>0.48</v>
      </c>
      <c r="C11" s="31" t="s">
        <v>30</v>
      </c>
      <c r="D11" s="30"/>
      <c r="E11" s="30"/>
      <c r="F11" s="30"/>
      <c r="G11" s="27" t="s">
        <v>63</v>
      </c>
    </row>
    <row r="12" spans="1:8" x14ac:dyDescent="0.25">
      <c r="A12" s="30"/>
      <c r="B12" s="39">
        <v>0.44</v>
      </c>
      <c r="C12" s="31" t="s">
        <v>31</v>
      </c>
      <c r="D12" s="30"/>
      <c r="E12" s="30"/>
      <c r="F12" s="30"/>
      <c r="G12" s="35" t="s">
        <v>64</v>
      </c>
    </row>
    <row r="13" spans="1:8" x14ac:dyDescent="0.25">
      <c r="A13" s="30"/>
      <c r="B13" s="39">
        <v>0.38</v>
      </c>
      <c r="C13" s="31" t="s">
        <v>35</v>
      </c>
      <c r="D13" s="30"/>
      <c r="E13" s="30"/>
      <c r="F13" s="30"/>
      <c r="G13" s="27" t="s">
        <v>65</v>
      </c>
    </row>
    <row r="14" spans="1:8" x14ac:dyDescent="0.25">
      <c r="A14" s="30"/>
      <c r="B14" s="40">
        <v>0.24</v>
      </c>
      <c r="C14" s="31" t="s">
        <v>36</v>
      </c>
      <c r="D14" s="30"/>
      <c r="E14" s="30"/>
      <c r="F14" s="30"/>
    </row>
    <row r="15" spans="1:8" x14ac:dyDescent="0.25">
      <c r="A15" s="30"/>
      <c r="B15" s="39">
        <v>0.22</v>
      </c>
      <c r="C15" s="31" t="s">
        <v>37</v>
      </c>
      <c r="D15" s="30"/>
      <c r="E15" s="30"/>
      <c r="F15" s="30"/>
    </row>
    <row r="16" spans="1:8" x14ac:dyDescent="0.25">
      <c r="A16" s="30"/>
      <c r="B16" s="39">
        <v>0.20799999999999999</v>
      </c>
      <c r="C16" s="31" t="s">
        <v>38</v>
      </c>
      <c r="D16" s="30"/>
      <c r="E16" s="30"/>
      <c r="F16" s="30"/>
    </row>
    <row r="17" spans="1:16" x14ac:dyDescent="0.25">
      <c r="A17" s="30"/>
      <c r="B17" s="40">
        <v>0.12</v>
      </c>
      <c r="C17" s="31" t="s">
        <v>39</v>
      </c>
      <c r="D17" s="30"/>
      <c r="E17" s="30"/>
      <c r="F17" s="30"/>
    </row>
    <row r="18" spans="1:16" x14ac:dyDescent="0.25">
      <c r="A18" s="30"/>
      <c r="B18" s="39">
        <v>0.11</v>
      </c>
      <c r="C18" s="31" t="s">
        <v>40</v>
      </c>
      <c r="D18" s="30"/>
      <c r="E18" s="30"/>
      <c r="F18" s="30"/>
    </row>
    <row r="19" spans="1:16" x14ac:dyDescent="0.25">
      <c r="A19" s="30"/>
      <c r="B19" s="32"/>
      <c r="C19" s="31" t="s">
        <v>32</v>
      </c>
      <c r="D19" s="32"/>
      <c r="E19" s="32"/>
      <c r="F19" s="32"/>
      <c r="H19" s="11"/>
      <c r="I19" s="11"/>
      <c r="J19" s="11"/>
      <c r="K19" s="11"/>
      <c r="L19" s="11"/>
      <c r="M19" s="11"/>
      <c r="N19" s="11"/>
      <c r="O19" s="11"/>
      <c r="P19" s="11"/>
    </row>
    <row r="20" spans="1:16" x14ac:dyDescent="0.25">
      <c r="A20" s="30"/>
      <c r="B20" s="32"/>
      <c r="C20" s="31" t="s">
        <v>33</v>
      </c>
      <c r="D20" s="33"/>
      <c r="E20" s="33"/>
      <c r="F20" s="32"/>
      <c r="G20" s="34"/>
      <c r="H20" s="5"/>
      <c r="I20" s="5"/>
      <c r="J20" s="317"/>
      <c r="K20" s="317"/>
      <c r="L20" s="11"/>
      <c r="M20" s="317"/>
      <c r="N20" s="317"/>
      <c r="O20" s="11"/>
      <c r="P20" s="11"/>
    </row>
    <row r="21" spans="1:16" x14ac:dyDescent="0.25">
      <c r="A21" s="30"/>
      <c r="B21" s="32"/>
      <c r="C21" s="31" t="s">
        <v>34</v>
      </c>
      <c r="D21" s="32"/>
      <c r="E21" s="32"/>
      <c r="F21" s="32"/>
      <c r="G21" s="15"/>
      <c r="H21" s="11"/>
      <c r="I21" s="11"/>
      <c r="J21" s="11"/>
      <c r="K21" s="11"/>
      <c r="L21" s="11"/>
      <c r="M21" s="11"/>
      <c r="N21" s="11"/>
      <c r="O21" s="11"/>
      <c r="P21" s="11"/>
    </row>
    <row r="22" spans="1:16" x14ac:dyDescent="0.25">
      <c r="A22" s="30"/>
      <c r="B22" s="32"/>
      <c r="C22" s="31" t="s">
        <v>66</v>
      </c>
      <c r="D22" s="33"/>
      <c r="E22" s="33"/>
      <c r="F22" s="32"/>
      <c r="G22" s="34"/>
      <c r="H22" s="5"/>
      <c r="I22" s="5"/>
      <c r="J22" s="317"/>
      <c r="K22" s="317"/>
      <c r="L22" s="11"/>
      <c r="M22" s="317"/>
      <c r="N22" s="317"/>
      <c r="O22" s="11"/>
      <c r="P22" s="11"/>
    </row>
    <row r="23" spans="1:16" x14ac:dyDescent="0.25">
      <c r="A23" s="30"/>
      <c r="B23" s="32"/>
      <c r="C23" s="31" t="s">
        <v>70</v>
      </c>
      <c r="D23" s="32"/>
      <c r="E23" s="32"/>
      <c r="F23" s="32"/>
      <c r="G23" s="15"/>
      <c r="H23" s="11"/>
      <c r="I23" s="11"/>
      <c r="J23" s="11"/>
      <c r="K23" s="11"/>
      <c r="L23" s="11"/>
      <c r="M23" s="11"/>
      <c r="N23" s="11"/>
      <c r="O23" s="11"/>
      <c r="P23" s="11"/>
    </row>
    <row r="24" spans="1:16" x14ac:dyDescent="0.25">
      <c r="A24" s="30"/>
      <c r="B24" s="32"/>
      <c r="C24" s="31" t="s">
        <v>71</v>
      </c>
      <c r="D24" s="33"/>
      <c r="E24" s="32"/>
      <c r="F24" s="33"/>
      <c r="G24" s="34"/>
      <c r="H24" s="5"/>
      <c r="I24" s="317"/>
      <c r="J24" s="317"/>
      <c r="K24" s="11"/>
      <c r="L24" s="317"/>
      <c r="M24" s="317"/>
      <c r="N24" s="11"/>
      <c r="O24" s="11"/>
      <c r="P24" s="11"/>
    </row>
    <row r="25" spans="1:16" x14ac:dyDescent="0.25">
      <c r="A25" s="30"/>
      <c r="B25" s="32"/>
      <c r="C25" s="31" t="s">
        <v>72</v>
      </c>
      <c r="D25" s="32"/>
      <c r="E25" s="32"/>
      <c r="F25" s="32"/>
      <c r="G25" s="15"/>
      <c r="H25" s="11"/>
      <c r="I25" s="11"/>
      <c r="J25" s="11"/>
      <c r="K25" s="11"/>
      <c r="L25" s="11"/>
      <c r="M25" s="11"/>
      <c r="N25" s="11"/>
      <c r="O25" s="11"/>
      <c r="P25" s="11"/>
    </row>
    <row r="26" spans="1:16" x14ac:dyDescent="0.25">
      <c r="A26" s="30"/>
      <c r="B26" s="32"/>
      <c r="C26" s="31" t="s">
        <v>43</v>
      </c>
      <c r="D26" s="33"/>
      <c r="E26" s="33"/>
      <c r="F26" s="32"/>
      <c r="G26" s="34"/>
      <c r="H26" s="5"/>
      <c r="I26" s="5"/>
      <c r="J26" s="317"/>
      <c r="K26" s="317"/>
      <c r="L26" s="11"/>
      <c r="M26" s="317"/>
      <c r="N26" s="317"/>
      <c r="O26" s="11"/>
      <c r="P26" s="11"/>
    </row>
    <row r="27" spans="1:16" x14ac:dyDescent="0.25">
      <c r="A27" s="30"/>
      <c r="B27" s="32"/>
      <c r="C27" s="31" t="s">
        <v>44</v>
      </c>
      <c r="D27" s="32"/>
      <c r="E27" s="32"/>
      <c r="F27" s="32"/>
      <c r="G27" s="15"/>
      <c r="H27" s="11"/>
      <c r="I27" s="11"/>
      <c r="J27" s="11"/>
      <c r="K27" s="11"/>
      <c r="L27" s="11"/>
      <c r="M27" s="11"/>
      <c r="N27" s="11"/>
      <c r="O27" s="11"/>
      <c r="P27" s="11"/>
    </row>
    <row r="28" spans="1:16" x14ac:dyDescent="0.25">
      <c r="A28" s="30"/>
      <c r="B28" s="30"/>
      <c r="C28" s="31" t="s">
        <v>41</v>
      </c>
      <c r="D28" s="32"/>
      <c r="E28" s="32"/>
      <c r="F28" s="32"/>
      <c r="G28" s="15"/>
      <c r="H28" s="11"/>
      <c r="I28" s="11"/>
      <c r="J28" s="11"/>
      <c r="K28" s="11"/>
      <c r="L28" s="11"/>
      <c r="M28" s="11"/>
      <c r="N28" s="11"/>
      <c r="O28" s="11"/>
      <c r="P28" s="11"/>
    </row>
    <row r="29" spans="1:16" x14ac:dyDescent="0.25">
      <c r="A29" s="30"/>
      <c r="B29" s="30"/>
      <c r="C29" s="31" t="s">
        <v>42</v>
      </c>
      <c r="D29" s="32"/>
      <c r="E29" s="30"/>
      <c r="F29" s="30"/>
      <c r="G29" s="15"/>
      <c r="H29" s="11"/>
      <c r="I29" s="11"/>
      <c r="J29" s="11"/>
      <c r="K29" s="11"/>
      <c r="L29" s="11"/>
      <c r="M29" s="11"/>
      <c r="N29" s="11"/>
      <c r="O29" s="11"/>
      <c r="P29" s="11"/>
    </row>
    <row r="30" spans="1:16" x14ac:dyDescent="0.25">
      <c r="A30" s="30"/>
      <c r="B30" s="30"/>
      <c r="C30" s="31" t="s">
        <v>45</v>
      </c>
      <c r="D30" s="32"/>
      <c r="E30" s="30"/>
      <c r="F30" s="30"/>
      <c r="G30" s="15"/>
      <c r="H30" s="11"/>
      <c r="I30" s="11"/>
      <c r="J30" s="11"/>
      <c r="K30" s="11"/>
      <c r="L30" s="11"/>
      <c r="M30" s="11"/>
      <c r="N30" s="11"/>
      <c r="O30" s="11"/>
      <c r="P30" s="11"/>
    </row>
    <row r="31" spans="1:16" x14ac:dyDescent="0.25">
      <c r="A31" s="30"/>
      <c r="B31" s="30"/>
      <c r="C31" s="31" t="s">
        <v>46</v>
      </c>
      <c r="D31" s="30"/>
      <c r="E31" s="30"/>
      <c r="F31" s="30"/>
    </row>
    <row r="32" spans="1:16" x14ac:dyDescent="0.25">
      <c r="A32" s="30"/>
      <c r="B32" s="30"/>
      <c r="C32" s="31" t="s">
        <v>47</v>
      </c>
      <c r="D32" s="30"/>
      <c r="E32" s="30"/>
      <c r="F32" s="30"/>
    </row>
    <row r="33" spans="1:7" x14ac:dyDescent="0.25">
      <c r="A33" s="30"/>
      <c r="B33" s="30"/>
      <c r="C33" s="31" t="s">
        <v>48</v>
      </c>
      <c r="D33" s="30"/>
      <c r="E33" s="30"/>
      <c r="F33" s="30"/>
    </row>
    <row r="34" spans="1:7" x14ac:dyDescent="0.25">
      <c r="A34" s="27"/>
      <c r="B34" s="27"/>
      <c r="D34" s="27"/>
      <c r="E34" s="27"/>
      <c r="F34" s="27"/>
      <c r="G34" s="15"/>
    </row>
    <row r="35" spans="1:7" x14ac:dyDescent="0.25">
      <c r="G35" s="15"/>
    </row>
    <row r="36" spans="1:7" x14ac:dyDescent="0.25">
      <c r="G36" s="15"/>
    </row>
    <row r="41" spans="1:7" x14ac:dyDescent="0.25">
      <c r="D41" s="11"/>
    </row>
    <row r="42" spans="1:7" x14ac:dyDescent="0.25">
      <c r="D42" s="11"/>
    </row>
    <row r="46" spans="1:7" x14ac:dyDescent="0.25">
      <c r="D46" s="11"/>
    </row>
    <row r="47" spans="1:7" x14ac:dyDescent="0.25">
      <c r="D47" s="4"/>
    </row>
    <row r="48" spans="1:7" x14ac:dyDescent="0.25">
      <c r="D48" s="11"/>
    </row>
  </sheetData>
  <mergeCells count="8">
    <mergeCell ref="J26:K26"/>
    <mergeCell ref="M26:N26"/>
    <mergeCell ref="I24:J24"/>
    <mergeCell ref="L24:M24"/>
    <mergeCell ref="J20:K20"/>
    <mergeCell ref="M20:N20"/>
    <mergeCell ref="J22:K22"/>
    <mergeCell ref="M22:N2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S256"/>
  <sheetViews>
    <sheetView workbookViewId="0">
      <selection activeCell="D4" sqref="D4"/>
    </sheetView>
  </sheetViews>
  <sheetFormatPr baseColWidth="10" defaultColWidth="11.42578125" defaultRowHeight="15" x14ac:dyDescent="0.25"/>
  <cols>
    <col min="2" max="2" width="6.85546875" bestFit="1" customWidth="1"/>
    <col min="3" max="3" width="14.42578125" bestFit="1" customWidth="1"/>
    <col min="4" max="4" width="15.5703125" bestFit="1" customWidth="1"/>
    <col min="5" max="5" width="20.28515625" bestFit="1" customWidth="1"/>
    <col min="6" max="35" width="19.28515625" bestFit="1" customWidth="1"/>
    <col min="36" max="45" width="14.5703125" bestFit="1" customWidth="1"/>
  </cols>
  <sheetData>
    <row r="2" spans="2:45" ht="15.75" thickBot="1" x14ac:dyDescent="0.3">
      <c r="F2" s="318" t="s">
        <v>14</v>
      </c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  <c r="AG2" s="318"/>
      <c r="AH2" s="318"/>
      <c r="AI2" s="318"/>
    </row>
    <row r="3" spans="2:45" ht="51.75" thickBot="1" x14ac:dyDescent="0.3">
      <c r="B3" s="10" t="e">
        <f>#REF!</f>
        <v>#REF!</v>
      </c>
      <c r="C3" s="10" t="e">
        <f>#REF!</f>
        <v>#REF!</v>
      </c>
      <c r="D3" s="10" t="s">
        <v>13</v>
      </c>
      <c r="E3" s="10" t="s">
        <v>15</v>
      </c>
      <c r="F3" s="12">
        <v>1</v>
      </c>
      <c r="G3" s="12">
        <v>2</v>
      </c>
      <c r="H3" s="12">
        <v>3</v>
      </c>
      <c r="I3" s="12">
        <v>4</v>
      </c>
      <c r="J3" s="12">
        <v>5</v>
      </c>
      <c r="K3" s="12">
        <v>6</v>
      </c>
      <c r="L3" s="12">
        <v>7</v>
      </c>
      <c r="M3" s="12">
        <v>8</v>
      </c>
      <c r="N3" s="13">
        <v>9</v>
      </c>
      <c r="O3" s="12">
        <v>10</v>
      </c>
      <c r="P3" s="13">
        <v>11</v>
      </c>
      <c r="Q3" s="12">
        <v>12</v>
      </c>
      <c r="R3" s="12">
        <v>13</v>
      </c>
      <c r="S3" s="12">
        <v>14</v>
      </c>
      <c r="T3" s="12">
        <v>15</v>
      </c>
      <c r="U3" s="12">
        <v>16</v>
      </c>
      <c r="V3" s="12">
        <v>17</v>
      </c>
      <c r="W3" s="12">
        <v>18</v>
      </c>
      <c r="X3" s="13">
        <v>19</v>
      </c>
      <c r="Y3" s="12">
        <v>20</v>
      </c>
      <c r="Z3" s="12">
        <v>21</v>
      </c>
      <c r="AA3" s="12">
        <v>22</v>
      </c>
      <c r="AB3" s="12">
        <v>23</v>
      </c>
      <c r="AC3" s="12">
        <v>24</v>
      </c>
      <c r="AD3" s="12">
        <v>25</v>
      </c>
      <c r="AE3" s="12">
        <v>26</v>
      </c>
      <c r="AF3" s="12">
        <v>27</v>
      </c>
      <c r="AG3" s="12">
        <v>28</v>
      </c>
      <c r="AH3" s="12">
        <v>29</v>
      </c>
      <c r="AI3" s="12">
        <v>30</v>
      </c>
      <c r="AJ3" s="12">
        <v>31</v>
      </c>
      <c r="AK3" s="12">
        <v>32</v>
      </c>
      <c r="AL3" s="12">
        <v>33</v>
      </c>
      <c r="AM3" s="12">
        <v>34</v>
      </c>
      <c r="AN3" s="12">
        <v>35</v>
      </c>
      <c r="AO3" s="12">
        <v>36</v>
      </c>
      <c r="AP3" s="12">
        <v>37</v>
      </c>
      <c r="AQ3" s="12">
        <v>38</v>
      </c>
      <c r="AR3" s="12">
        <v>39</v>
      </c>
      <c r="AS3" s="12">
        <v>40</v>
      </c>
    </row>
    <row r="4" spans="2:45" x14ac:dyDescent="0.25">
      <c r="B4" s="2" t="e">
        <f>#REF!</f>
        <v>#REF!</v>
      </c>
      <c r="C4" s="2">
        <v>1000</v>
      </c>
      <c r="D4" s="19" t="e">
        <f>#REF!*#REF!</f>
        <v>#REF!</v>
      </c>
      <c r="E4" s="17" t="e">
        <f>NPV(#REF!,'Costos operativos proyectados'!F4:AI4)</f>
        <v>#REF!</v>
      </c>
      <c r="F4" s="17" t="e">
        <f>IF($F$3&lt;=#REF!,$D4*(1+(#REF!/100))^$F$3,0)</f>
        <v>#REF!</v>
      </c>
      <c r="G4" s="17" t="e">
        <f>IF($G$3&lt;=#REF!,$D4*(1+(#REF!/100))^$G$3,0)</f>
        <v>#REF!</v>
      </c>
      <c r="H4" s="17" t="e">
        <f>IF($H$3&lt;=#REF!,$D4*(1+(#REF!/100))^$H$3,0)</f>
        <v>#REF!</v>
      </c>
      <c r="I4" s="17" t="e">
        <f>IF($I$3&lt;=#REF!,$D4*(1+(#REF!/100))^$I$3,0)</f>
        <v>#REF!</v>
      </c>
      <c r="J4" s="17" t="e">
        <f>IF($J$3&lt;=#REF!,$D4*(1+(#REF!/100))^$J$3,0)</f>
        <v>#REF!</v>
      </c>
      <c r="K4" s="17" t="e">
        <f>IF($K$3&lt;=#REF!,$D4*(1+(#REF!/100))^$K$3,0)</f>
        <v>#REF!</v>
      </c>
      <c r="L4" s="17" t="e">
        <f>IF($L$3&lt;=#REF!,$D4*(1+(#REF!/100))^$L$3,0)</f>
        <v>#REF!</v>
      </c>
      <c r="M4" s="17" t="e">
        <f>IF($M$3&lt;=#REF!,$D4*(1+(#REF!/100))^$M$3,0)</f>
        <v>#REF!</v>
      </c>
      <c r="N4" s="25" t="e">
        <f>IF($N$3&lt;=#REF!,$D4*(1+(#REF!/100))^$N$3,0)</f>
        <v>#REF!</v>
      </c>
      <c r="O4" s="17" t="e">
        <f>IF($O$3&lt;=#REF!,$D4*(1+(#REF!/100))^$O$3,0)</f>
        <v>#REF!</v>
      </c>
      <c r="P4" s="25" t="e">
        <f>IF($P$3&lt;=#REF!,$D4*(1+(#REF!/100))^$P$3,0)</f>
        <v>#REF!</v>
      </c>
      <c r="Q4" s="17" t="e">
        <f>IF($Q$3&lt;=#REF!,$D4*(1+(#REF!/100))^$Q$3,0)</f>
        <v>#REF!</v>
      </c>
      <c r="R4" s="17" t="e">
        <f>IF($R$3&lt;=#REF!,$D4*(1+(#REF!/100))^$R$3,0)</f>
        <v>#REF!</v>
      </c>
      <c r="S4" s="17" t="e">
        <f>IF($S$3&lt;=#REF!,$D4*(1+(#REF!/100))^$S$3,0)</f>
        <v>#REF!</v>
      </c>
      <c r="T4" s="17" t="e">
        <f>IF($T$3&lt;=#REF!,$D4*(1+(#REF!/100))^$T$3,0)</f>
        <v>#REF!</v>
      </c>
      <c r="U4" s="17" t="e">
        <f>IF($U$3&lt;=#REF!,$D4*(1+(#REF!/100))^$U$3,0)</f>
        <v>#REF!</v>
      </c>
      <c r="V4" s="17" t="e">
        <f>IF($V$3&lt;=#REF!,$D4*(1+(#REF!/100))^$V$3,0)</f>
        <v>#REF!</v>
      </c>
      <c r="W4" s="17" t="e">
        <f>IF($W$3&lt;=#REF!,$D4*(1+(#REF!/100))^$W$3,0)</f>
        <v>#REF!</v>
      </c>
      <c r="X4" s="25" t="e">
        <f>IF($X$3&lt;=#REF!,$D4*(1+(#REF!/100))^$X$3,0)</f>
        <v>#REF!</v>
      </c>
      <c r="Y4" s="17" t="e">
        <f>IF($Y$3&lt;=#REF!,$D4*(1+(#REF!/100))^$Y$3,0)</f>
        <v>#REF!</v>
      </c>
      <c r="Z4" s="17" t="e">
        <f>IF($Z$3&lt;=#REF!,$D4*(1+(#REF!/100))^$Z$3,0)</f>
        <v>#REF!</v>
      </c>
      <c r="AA4" s="17" t="e">
        <f>IF($AA$3&lt;=#REF!,$D4*(1+(#REF!/100))^$AA$3,0)</f>
        <v>#REF!</v>
      </c>
      <c r="AB4" s="17" t="e">
        <f>IF($AB$3&lt;=#REF!,$D4*(1+(#REF!/100))^$AB$3,0)</f>
        <v>#REF!</v>
      </c>
      <c r="AC4" s="17" t="e">
        <f>IF($AC$3&lt;=#REF!,$D4*(1+(#REF!/100))^$AC$3,0)</f>
        <v>#REF!</v>
      </c>
      <c r="AD4" s="17" t="e">
        <f>IF($AD$3&lt;=#REF!,$D4*(1+(#REF!/100))^$AD$3,0)</f>
        <v>#REF!</v>
      </c>
      <c r="AE4" s="17" t="e">
        <f>IF($AE$3&lt;=#REF!,$D4*(1+(#REF!/100))^$AE$3,0)</f>
        <v>#REF!</v>
      </c>
      <c r="AF4" s="17" t="e">
        <f>IF($AF$3&lt;=#REF!,$D4*(1+(#REF!/100))^$AF$3,0)</f>
        <v>#REF!</v>
      </c>
      <c r="AG4" s="17" t="e">
        <f>IF($AG$3&lt;=#REF!,$D4*(1+(#REF!/100))^$AG$3,0)</f>
        <v>#REF!</v>
      </c>
      <c r="AH4" s="17" t="e">
        <f>IF($AH$3&lt;=#REF!,$D4*(1+(#REF!/100))^$AH$3,0)</f>
        <v>#REF!</v>
      </c>
      <c r="AI4" s="17" t="e">
        <f>IF($AI$3&lt;=#REF!,$D4*(1+(#REF!/100))^$AI$3,0)</f>
        <v>#REF!</v>
      </c>
      <c r="AJ4" s="17" t="e">
        <f>IF($AJ$3&lt;=#REF!,$D4*(1+(#REF!/100))^$AJ$3,0)</f>
        <v>#REF!</v>
      </c>
      <c r="AK4" s="17" t="e">
        <f>IF($AK$3&lt;=#REF!,$D4*(1+(#REF!/100))^$AK$3,0)</f>
        <v>#REF!</v>
      </c>
      <c r="AL4" s="17" t="e">
        <f>IF($AL$3&lt;=#REF!,$D4*(1+(#REF!/100))^$AL$3,0)</f>
        <v>#REF!</v>
      </c>
      <c r="AM4" s="17" t="e">
        <f>IF($AM$3&lt;=#REF!,$D4*(1+(#REF!/100))^$AM$3,0)</f>
        <v>#REF!</v>
      </c>
      <c r="AN4" s="17" t="e">
        <f>IF($AN$3&lt;=#REF!,$D4*(1+(#REF!/100))^$AN$3,0)</f>
        <v>#REF!</v>
      </c>
      <c r="AO4" s="17" t="e">
        <f>IF($AO$3&lt;=#REF!,$D4*(1+(#REF!/100))^$AO$3,0)</f>
        <v>#REF!</v>
      </c>
      <c r="AP4" s="17" t="e">
        <f>IF($AP$3&lt;=#REF!,$D4*(1+(#REF!/100))^$AP$3,0)</f>
        <v>#REF!</v>
      </c>
      <c r="AQ4" s="17" t="e">
        <f>IF($AQ$3&lt;=#REF!,$D4*(1+(#REF!/100))^$AQ$3,0)</f>
        <v>#REF!</v>
      </c>
      <c r="AR4" s="17" t="e">
        <f>IF($AR$3&lt;=#REF!,$D4*(1+(#REF!/100))^$AR$3,0)</f>
        <v>#REF!</v>
      </c>
      <c r="AS4" s="17" t="e">
        <f>IF($AS$3&lt;=#REF!,$D4*(1+(#REF!/100))^$AS$3,0)</f>
        <v>#REF!</v>
      </c>
    </row>
    <row r="5" spans="2:45" x14ac:dyDescent="0.25">
      <c r="B5" s="2" t="e">
        <f>#REF!</f>
        <v>#REF!</v>
      </c>
      <c r="C5" s="24">
        <v>795</v>
      </c>
      <c r="D5" s="19" t="e">
        <f>#REF!*#REF!</f>
        <v>#REF!</v>
      </c>
      <c r="E5" s="17" t="e">
        <f>NPV(#REF!,'Costos operativos proyectados'!F5:AI5)</f>
        <v>#REF!</v>
      </c>
      <c r="F5" s="25" t="e">
        <f>IF($F$3&lt;=#REF!,$D5*(1+(#REF!/100))^$F$3,0)</f>
        <v>#REF!</v>
      </c>
      <c r="G5" s="25" t="e">
        <f>IF($G$3&lt;=#REF!,$D5*(1+(#REF!/100))^$G$3,0)</f>
        <v>#REF!</v>
      </c>
      <c r="H5" s="25" t="e">
        <f>IF($H$3&lt;=#REF!,$D5*(1+(#REF!/100))^$H$3,0)</f>
        <v>#REF!</v>
      </c>
      <c r="I5" s="25" t="e">
        <f>IF($I$3&lt;=#REF!,$D5*(1+(#REF!/100))^$I$3,0)</f>
        <v>#REF!</v>
      </c>
      <c r="J5" s="25" t="e">
        <f>IF($J$3&lt;=#REF!,$D5*(1+(#REF!/100))^$J$3,0)</f>
        <v>#REF!</v>
      </c>
      <c r="K5" s="25" t="e">
        <f>IF($K$3&lt;=#REF!,$D5*(1+(#REF!/100))^$K$3,0)</f>
        <v>#REF!</v>
      </c>
      <c r="L5" s="25" t="e">
        <f>IF($L$3&lt;=#REF!,$D5*(1+(#REF!/100))^$L$3,0)</f>
        <v>#REF!</v>
      </c>
      <c r="M5" s="25" t="e">
        <f>IF($M$3&lt;=#REF!,$D5*(1+(#REF!/100))^$M$3,0)</f>
        <v>#REF!</v>
      </c>
      <c r="N5" s="25" t="e">
        <f>IF($N$3&lt;=#REF!,$D5*(1+(#REF!/100))^$N$3,0)</f>
        <v>#REF!</v>
      </c>
      <c r="O5" s="25" t="e">
        <f>IF($O$3&lt;=#REF!,$D5*(1+(#REF!/100))^$O$3,0)</f>
        <v>#REF!</v>
      </c>
      <c r="P5" s="25" t="e">
        <f>IF($P$3&lt;=#REF!,$D5*(1+(#REF!/100))^$P$3,0)</f>
        <v>#REF!</v>
      </c>
      <c r="Q5" s="25" t="e">
        <f>IF($Q$3&lt;=#REF!,$D5*(1+(#REF!/100))^$Q$3,0)</f>
        <v>#REF!</v>
      </c>
      <c r="R5" s="25" t="e">
        <f>IF($R$3&lt;=#REF!,$D5*(1+(#REF!/100))^$R$3,0)</f>
        <v>#REF!</v>
      </c>
      <c r="S5" s="25" t="e">
        <f>IF($S$3&lt;=#REF!,$D5*(1+(#REF!/100))^$S$3,0)</f>
        <v>#REF!</v>
      </c>
      <c r="T5" s="25" t="e">
        <f>IF($T$3&lt;=#REF!,$D5*(1+(#REF!/100))^$T$3,0)</f>
        <v>#REF!</v>
      </c>
      <c r="U5" s="25" t="e">
        <f>IF($U$3&lt;=#REF!,$D5*(1+(#REF!/100))^$U$3,0)</f>
        <v>#REF!</v>
      </c>
      <c r="V5" s="25" t="e">
        <f>IF($V$3&lt;=#REF!,$D5*(1+(#REF!/100))^$V$3,0)</f>
        <v>#REF!</v>
      </c>
      <c r="W5" s="25" t="e">
        <f>IF($W$3&lt;=#REF!,$D5*(1+(#REF!/100))^$W$3,0)</f>
        <v>#REF!</v>
      </c>
      <c r="X5" s="25" t="e">
        <f>IF($X$3&lt;=#REF!,$D5*(1+(#REF!/100))^$X$3,0)</f>
        <v>#REF!</v>
      </c>
      <c r="Y5" s="25" t="e">
        <f>IF($Y$3&lt;=#REF!,$D5*(1+(#REF!/100))^$Y$3,0)</f>
        <v>#REF!</v>
      </c>
      <c r="Z5" s="25" t="e">
        <f>IF($Z$3&lt;=#REF!,$D5*(1+(#REF!/100))^$Z$3,0)</f>
        <v>#REF!</v>
      </c>
      <c r="AA5" s="25" t="e">
        <f>IF($AA$3&lt;=#REF!,$D5*(1+(#REF!/100))^$AA$3,0)</f>
        <v>#REF!</v>
      </c>
      <c r="AB5" s="25" t="e">
        <f>IF($AB$3&lt;=#REF!,$D5*(1+(#REF!/100))^$AB$3,0)</f>
        <v>#REF!</v>
      </c>
      <c r="AC5" s="25" t="e">
        <f>IF($AC$3&lt;=#REF!,$D5*(1+(#REF!/100))^$AC$3,0)</f>
        <v>#REF!</v>
      </c>
      <c r="AD5" s="25" t="e">
        <f>IF($AD$3&lt;=#REF!,$D5*(1+(#REF!/100))^$AD$3,0)</f>
        <v>#REF!</v>
      </c>
      <c r="AE5" s="25" t="e">
        <f>IF($AE$3&lt;=#REF!,$D5*(1+(#REF!/100))^$AE$3,0)</f>
        <v>#REF!</v>
      </c>
      <c r="AF5" s="25" t="e">
        <f>IF($AF$3&lt;=#REF!,$D5*(1+(#REF!/100))^$AF$3,0)</f>
        <v>#REF!</v>
      </c>
      <c r="AG5" s="25" t="e">
        <f>IF($AG$3&lt;=#REF!,$D5*(1+(#REF!/100))^$AG$3,0)</f>
        <v>#REF!</v>
      </c>
      <c r="AH5" s="25" t="e">
        <f>IF($AH$3&lt;=#REF!,$D5*(1+(#REF!/100))^$AH$3,0)</f>
        <v>#REF!</v>
      </c>
      <c r="AI5" s="25" t="e">
        <f>IF($AI$3&lt;=#REF!,$D5*(1+(#REF!/100))^$AI$3,0)</f>
        <v>#REF!</v>
      </c>
      <c r="AJ5" s="17" t="e">
        <f>IF($AJ$3&lt;=#REF!,$D5*(1+(#REF!/100))^$AJ$3,0)</f>
        <v>#REF!</v>
      </c>
      <c r="AK5" s="17" t="e">
        <f>IF($AK$3&lt;=#REF!,$D5*(1+(#REF!/100))^$AK$3,0)</f>
        <v>#REF!</v>
      </c>
      <c r="AL5" s="17" t="e">
        <f>IF($AL$3&lt;=#REF!,$D5*(1+(#REF!/100))^$AL$3,0)</f>
        <v>#REF!</v>
      </c>
      <c r="AM5" s="17" t="e">
        <f>IF($AM$3&lt;=#REF!,$D5*(1+(#REF!/100))^$AM$3,0)</f>
        <v>#REF!</v>
      </c>
      <c r="AN5" s="17" t="e">
        <f>IF($AN$3&lt;=#REF!,$D5*(1+(#REF!/100))^$AN$3,0)</f>
        <v>#REF!</v>
      </c>
      <c r="AO5" s="17" t="e">
        <f>IF($AO$3&lt;=#REF!,$D5*(1+(#REF!/100))^$AO$3,0)</f>
        <v>#REF!</v>
      </c>
      <c r="AP5" s="17" t="e">
        <f>IF($AP$3&lt;=#REF!,$D5*(1+(#REF!/100))^$AP$3,0)</f>
        <v>#REF!</v>
      </c>
      <c r="AQ5" s="17" t="e">
        <f>IF($AQ$3&lt;=#REF!,$D5*(1+(#REF!/100))^$AQ$3,0)</f>
        <v>#REF!</v>
      </c>
      <c r="AR5" s="17" t="e">
        <f>IF($AR$3&lt;=#REF!,$D5*(1+(#REF!/100))^$AR$3,0)</f>
        <v>#REF!</v>
      </c>
      <c r="AS5" s="17" t="e">
        <f>IF($AS$3&lt;=#REF!,$D5*(1+(#REF!/100))^$AS$3,0)</f>
        <v>#REF!</v>
      </c>
    </row>
    <row r="6" spans="2:45" x14ac:dyDescent="0.25">
      <c r="B6" s="2" t="e">
        <f>#REF!</f>
        <v>#REF!</v>
      </c>
      <c r="C6" s="22">
        <v>500</v>
      </c>
      <c r="D6" s="19" t="e">
        <f>#REF!*#REF!</f>
        <v>#REF!</v>
      </c>
      <c r="E6" s="38" t="e">
        <f>NPV(#REF!,'Costos operativos proyectados'!F6:AI6)</f>
        <v>#REF!</v>
      </c>
      <c r="F6" s="25" t="e">
        <f>IF($F$3&lt;=#REF!,$D6*(1+(#REF!/100))^$F$3,0)</f>
        <v>#REF!</v>
      </c>
      <c r="G6" s="25" t="e">
        <f>IF($G$3&lt;=#REF!,$D6*(1+(#REF!/100))^$G$3,0)</f>
        <v>#REF!</v>
      </c>
      <c r="H6" s="25" t="e">
        <f>IF($H$3&lt;=#REF!,$D6*(1+(#REF!/100))^$H$3,0)</f>
        <v>#REF!</v>
      </c>
      <c r="I6" s="25" t="e">
        <f>IF($I$3&lt;=#REF!,$D6*(1+(#REF!/100))^$I$3,0)</f>
        <v>#REF!</v>
      </c>
      <c r="J6" s="25" t="e">
        <f>IF($J$3&lt;=#REF!,$D6*(1+(#REF!/100))^$J$3,0)</f>
        <v>#REF!</v>
      </c>
      <c r="K6" s="25" t="e">
        <f>IF($K$3&lt;=#REF!,$D6*(1+(#REF!/100))^$K$3,0)</f>
        <v>#REF!</v>
      </c>
      <c r="L6" s="25" t="e">
        <f>IF($L$3&lt;=#REF!,$D6*(1+(#REF!/100))^$L$3,0)</f>
        <v>#REF!</v>
      </c>
      <c r="M6" s="25" t="e">
        <f>IF($M$3&lt;=#REF!,$D6*(1+(#REF!/100))^$M$3,0)</f>
        <v>#REF!</v>
      </c>
      <c r="N6" s="25" t="e">
        <f>IF($N$3&lt;=#REF!,$D6*(1+(#REF!/100))^$N$3,0)</f>
        <v>#REF!</v>
      </c>
      <c r="O6" s="25" t="e">
        <f>IF($O$3&lt;=#REF!,$D6*(1+(#REF!/100))^$O$3,0)</f>
        <v>#REF!</v>
      </c>
      <c r="P6" s="25" t="e">
        <f>IF($P$3&lt;=#REF!,$D6*(1+(#REF!/100))^$P$3,0)</f>
        <v>#REF!</v>
      </c>
      <c r="Q6" s="25" t="e">
        <f>IF($Q$3&lt;=#REF!,$D6*(1+(#REF!/100))^$Q$3,0)</f>
        <v>#REF!</v>
      </c>
      <c r="R6" s="25" t="e">
        <f>IF($R$3&lt;=#REF!,$D6*(1+(#REF!/100))^$R$3,0)</f>
        <v>#REF!</v>
      </c>
      <c r="S6" s="25" t="e">
        <f>IF($S$3&lt;=#REF!,$D6*(1+(#REF!/100))^$S$3,0)</f>
        <v>#REF!</v>
      </c>
      <c r="T6" s="25" t="e">
        <f>IF($T$3&lt;=#REF!,$D6*(1+(#REF!/100))^$T$3,0)</f>
        <v>#REF!</v>
      </c>
      <c r="U6" s="25" t="e">
        <f>IF($U$3&lt;=#REF!,$D6*(1+(#REF!/100))^$U$3,0)</f>
        <v>#REF!</v>
      </c>
      <c r="V6" s="25" t="e">
        <f>IF($V$3&lt;=#REF!,$D6*(1+(#REF!/100))^$V$3,0)</f>
        <v>#REF!</v>
      </c>
      <c r="W6" s="25" t="e">
        <f>IF($W$3&lt;=#REF!,$D6*(1+(#REF!/100))^$W$3,0)</f>
        <v>#REF!</v>
      </c>
      <c r="X6" s="25" t="e">
        <f>IF($X$3&lt;=#REF!,$D6*(1+(#REF!/100))^$X$3,0)</f>
        <v>#REF!</v>
      </c>
      <c r="Y6" s="25" t="e">
        <f>IF($Y$3&lt;=#REF!,$D6*(1+(#REF!/100))^$Y$3,0)</f>
        <v>#REF!</v>
      </c>
      <c r="Z6" s="25" t="e">
        <f>IF($Z$3&lt;=#REF!,$D6*(1+(#REF!/100))^$Z$3,0)</f>
        <v>#REF!</v>
      </c>
      <c r="AA6" s="25" t="e">
        <f>IF($AA$3&lt;=#REF!,$D6*(1+(#REF!/100))^$AA$3,0)</f>
        <v>#REF!</v>
      </c>
      <c r="AB6" s="25" t="e">
        <f>IF($AB$3&lt;=#REF!,$D6*(1+(#REF!/100))^$AB$3,0)</f>
        <v>#REF!</v>
      </c>
      <c r="AC6" s="25" t="e">
        <f>IF($AC$3&lt;=#REF!,$D6*(1+(#REF!/100))^$AC$3,0)</f>
        <v>#REF!</v>
      </c>
      <c r="AD6" s="25" t="e">
        <f>IF($AD$3&lt;=#REF!,$D6*(1+(#REF!/100))^$AD$3,0)</f>
        <v>#REF!</v>
      </c>
      <c r="AE6" s="25" t="e">
        <f>IF($AE$3&lt;=#REF!,$D6*(1+(#REF!/100))^$AE$3,0)</f>
        <v>#REF!</v>
      </c>
      <c r="AF6" s="25" t="e">
        <f>IF($AF$3&lt;=#REF!,$D6*(1+(#REF!/100))^$AF$3,0)</f>
        <v>#REF!</v>
      </c>
      <c r="AG6" s="25" t="e">
        <f>IF($AG$3&lt;=#REF!,$D6*(1+(#REF!/100))^$AG$3,0)</f>
        <v>#REF!</v>
      </c>
      <c r="AH6" s="25" t="e">
        <f>IF($AH$3&lt;=#REF!,$D6*(1+(#REF!/100))^$AH$3,0)</f>
        <v>#REF!</v>
      </c>
      <c r="AI6" s="25" t="e">
        <f>IF($AI$3&lt;=#REF!,$D6*(1+(#REF!/100))^$AI$3,0)</f>
        <v>#REF!</v>
      </c>
      <c r="AJ6" s="17" t="e">
        <f>IF($AJ$3&lt;=#REF!,$D6*(1+(#REF!/100))^$AJ$3,0)</f>
        <v>#REF!</v>
      </c>
      <c r="AK6" s="17" t="e">
        <f>IF($AK$3&lt;=#REF!,$D6*(1+(#REF!/100))^$AK$3,0)</f>
        <v>#REF!</v>
      </c>
      <c r="AL6" s="17" t="e">
        <f>IF($AL$3&lt;=#REF!,$D6*(1+(#REF!/100))^$AL$3,0)</f>
        <v>#REF!</v>
      </c>
      <c r="AM6" s="17" t="e">
        <f>IF($AM$3&lt;=#REF!,$D6*(1+(#REF!/100))^$AM$3,0)</f>
        <v>#REF!</v>
      </c>
      <c r="AN6" s="17" t="e">
        <f>IF($AN$3&lt;=#REF!,$D6*(1+(#REF!/100))^$AN$3,0)</f>
        <v>#REF!</v>
      </c>
      <c r="AO6" s="17" t="e">
        <f>IF($AO$3&lt;=#REF!,$D6*(1+(#REF!/100))^$AO$3,0)</f>
        <v>#REF!</v>
      </c>
      <c r="AP6" s="17" t="e">
        <f>IF($AP$3&lt;=#REF!,$D6*(1+(#REF!/100))^$AP$3,0)</f>
        <v>#REF!</v>
      </c>
      <c r="AQ6" s="17" t="e">
        <f>IF($AQ$3&lt;=#REF!,$D6*(1+(#REF!/100))^$AQ$3,0)</f>
        <v>#REF!</v>
      </c>
      <c r="AR6" s="17" t="e">
        <f>IF($AR$3&lt;=#REF!,$D6*(1+(#REF!/100))^$AR$3,0)</f>
        <v>#REF!</v>
      </c>
      <c r="AS6" s="17" t="e">
        <f>IF($AS$3&lt;=#REF!,$D6*(1+(#REF!/100))^$AS$3,0)</f>
        <v>#REF!</v>
      </c>
    </row>
    <row r="7" spans="2:45" x14ac:dyDescent="0.25">
      <c r="B7" s="2" t="e">
        <f>#REF!</f>
        <v>#REF!</v>
      </c>
      <c r="C7" s="20">
        <v>477</v>
      </c>
      <c r="D7" s="19" t="e">
        <f>#REF!*#REF!</f>
        <v>#REF!</v>
      </c>
      <c r="E7" s="17" t="e">
        <f>NPV(#REF!,'Costos operativos proyectados'!F7:AI7)</f>
        <v>#REF!</v>
      </c>
      <c r="F7" s="25" t="e">
        <f>IF($F$3&lt;=#REF!,$D7*(1+(#REF!/100))^$F$3,0)</f>
        <v>#REF!</v>
      </c>
      <c r="G7" s="25" t="e">
        <f>IF($G$3&lt;=#REF!,$D7*(1+(#REF!/100))^$G$3,0)</f>
        <v>#REF!</v>
      </c>
      <c r="H7" s="25" t="e">
        <f>IF($H$3&lt;=#REF!,$D7*(1+(#REF!/100))^$H$3,0)</f>
        <v>#REF!</v>
      </c>
      <c r="I7" s="25" t="e">
        <f>IF($I$3&lt;=#REF!,$D7*(1+(#REF!/100))^$I$3,0)</f>
        <v>#REF!</v>
      </c>
      <c r="J7" s="25" t="e">
        <f>IF($J$3&lt;=#REF!,$D7*(1+(#REF!/100))^$J$3,0)</f>
        <v>#REF!</v>
      </c>
      <c r="K7" s="25" t="e">
        <f>IF($K$3&lt;=#REF!,$D7*(1+(#REF!/100))^$K$3,0)</f>
        <v>#REF!</v>
      </c>
      <c r="L7" s="25" t="e">
        <f>IF($L$3&lt;=#REF!,$D7*(1+(#REF!/100))^$L$3,0)</f>
        <v>#REF!</v>
      </c>
      <c r="M7" s="25" t="e">
        <f>IF($M$3&lt;=#REF!,$D7*(1+(#REF!/100))^$M$3,0)</f>
        <v>#REF!</v>
      </c>
      <c r="N7" s="25" t="e">
        <f>IF($N$3&lt;=#REF!,$D7*(1+(#REF!/100))^$N$3,0)</f>
        <v>#REF!</v>
      </c>
      <c r="O7" s="25" t="e">
        <f>IF($O$3&lt;=#REF!,$D7*(1+(#REF!/100))^$O$3,0)</f>
        <v>#REF!</v>
      </c>
      <c r="P7" s="25" t="e">
        <f>IF($P$3&lt;=#REF!,$D7*(1+(#REF!/100))^$P$3,0)</f>
        <v>#REF!</v>
      </c>
      <c r="Q7" s="25" t="e">
        <f>IF($Q$3&lt;=#REF!,$D7*(1+(#REF!/100))^$Q$3,0)</f>
        <v>#REF!</v>
      </c>
      <c r="R7" s="25" t="e">
        <f>IF($R$3&lt;=#REF!,$D7*(1+(#REF!/100))^$R$3,0)</f>
        <v>#REF!</v>
      </c>
      <c r="S7" s="25" t="e">
        <f>IF($S$3&lt;=#REF!,$D7*(1+(#REF!/100))^$S$3,0)</f>
        <v>#REF!</v>
      </c>
      <c r="T7" s="25" t="e">
        <f>IF($T$3&lt;=#REF!,$D7*(1+(#REF!/100))^$T$3,0)</f>
        <v>#REF!</v>
      </c>
      <c r="U7" s="25" t="e">
        <f>IF($U$3&lt;=#REF!,$D7*(1+(#REF!/100))^$U$3,0)</f>
        <v>#REF!</v>
      </c>
      <c r="V7" s="25" t="e">
        <f>IF($V$3&lt;=#REF!,$D7*(1+(#REF!/100))^$V$3,0)</f>
        <v>#REF!</v>
      </c>
      <c r="W7" s="25" t="e">
        <f>IF($W$3&lt;=#REF!,$D7*(1+(#REF!/100))^$W$3,0)</f>
        <v>#REF!</v>
      </c>
      <c r="X7" s="25" t="e">
        <f>IF($X$3&lt;=#REF!,$D7*(1+(#REF!/100))^$X$3,0)</f>
        <v>#REF!</v>
      </c>
      <c r="Y7" s="25" t="e">
        <f>IF($Y$3&lt;=#REF!,$D7*(1+(#REF!/100))^$Y$3,0)</f>
        <v>#REF!</v>
      </c>
      <c r="Z7" s="25" t="e">
        <f>IF($Z$3&lt;=#REF!,$D7*(1+(#REF!/100))^$Z$3,0)</f>
        <v>#REF!</v>
      </c>
      <c r="AA7" s="25" t="e">
        <f>IF($AA$3&lt;=#REF!,$D7*(1+(#REF!/100))^$AA$3,0)</f>
        <v>#REF!</v>
      </c>
      <c r="AB7" s="25" t="e">
        <f>IF($AB$3&lt;=#REF!,$D7*(1+(#REF!/100))^$AB$3,0)</f>
        <v>#REF!</v>
      </c>
      <c r="AC7" s="25" t="e">
        <f>IF($AC$3&lt;=#REF!,$D7*(1+(#REF!/100))^$AC$3,0)</f>
        <v>#REF!</v>
      </c>
      <c r="AD7" s="25" t="e">
        <f>IF($AD$3&lt;=#REF!,$D7*(1+(#REF!/100))^$AD$3,0)</f>
        <v>#REF!</v>
      </c>
      <c r="AE7" s="25" t="e">
        <f>IF($AE$3&lt;=#REF!,$D7*(1+(#REF!/100))^$AE$3,0)</f>
        <v>#REF!</v>
      </c>
      <c r="AF7" s="25" t="e">
        <f>IF($AF$3&lt;=#REF!,$D7*(1+(#REF!/100))^$AF$3,0)</f>
        <v>#REF!</v>
      </c>
      <c r="AG7" s="25" t="e">
        <f>IF($AG$3&lt;=#REF!,$D7*(1+(#REF!/100))^$AG$3,0)</f>
        <v>#REF!</v>
      </c>
      <c r="AH7" s="25" t="e">
        <f>IF($AH$3&lt;=#REF!,$D7*(1+(#REF!/100))^$AH$3,0)</f>
        <v>#REF!</v>
      </c>
      <c r="AI7" s="25" t="e">
        <f>IF($AI$3&lt;=#REF!,$D7*(1+(#REF!/100))^$AI$3,0)</f>
        <v>#REF!</v>
      </c>
      <c r="AJ7" s="17" t="e">
        <f>IF($AJ$3&lt;=#REF!,$D7*(1+(#REF!/100))^$AJ$3,0)</f>
        <v>#REF!</v>
      </c>
      <c r="AK7" s="17" t="e">
        <f>IF($AK$3&lt;=#REF!,$D7*(1+(#REF!/100))^$AK$3,0)</f>
        <v>#REF!</v>
      </c>
      <c r="AL7" s="17" t="e">
        <f>IF($AL$3&lt;=#REF!,$D7*(1+(#REF!/100))^$AL$3,0)</f>
        <v>#REF!</v>
      </c>
      <c r="AM7" s="17" t="e">
        <f>IF($AM$3&lt;=#REF!,$D7*(1+(#REF!/100))^$AM$3,0)</f>
        <v>#REF!</v>
      </c>
      <c r="AN7" s="17" t="e">
        <f>IF($AN$3&lt;=#REF!,$D7*(1+(#REF!/100))^$AN$3,0)</f>
        <v>#REF!</v>
      </c>
      <c r="AO7" s="17" t="e">
        <f>IF($AO$3&lt;=#REF!,$D7*(1+(#REF!/100))^$AO$3,0)</f>
        <v>#REF!</v>
      </c>
      <c r="AP7" s="17" t="e">
        <f>IF($AP$3&lt;=#REF!,$D7*(1+(#REF!/100))^$AP$3,0)</f>
        <v>#REF!</v>
      </c>
      <c r="AQ7" s="17" t="e">
        <f>IF($AQ$3&lt;=#REF!,$D7*(1+(#REF!/100))^$AQ$3,0)</f>
        <v>#REF!</v>
      </c>
      <c r="AR7" s="17" t="e">
        <f>IF($AR$3&lt;=#REF!,$D7*(1+(#REF!/100))^$AR$3,0)</f>
        <v>#REF!</v>
      </c>
      <c r="AS7" s="17" t="e">
        <f>IF($AS$3&lt;=#REF!,$D7*(1+(#REF!/100))^$AS$3,0)</f>
        <v>#REF!</v>
      </c>
    </row>
    <row r="8" spans="2:45" x14ac:dyDescent="0.25">
      <c r="B8" s="2" t="e">
        <f>#REF!</f>
        <v>#REF!</v>
      </c>
      <c r="C8" s="20">
        <v>350</v>
      </c>
      <c r="D8" s="19" t="e">
        <f>#REF!*#REF!</f>
        <v>#REF!</v>
      </c>
      <c r="E8" s="17" t="e">
        <f>NPV(#REF!,'Costos operativos proyectados'!F8:AI8)</f>
        <v>#REF!</v>
      </c>
      <c r="F8" s="25" t="e">
        <f>IF($F$3&lt;=#REF!,$D8*(1+(#REF!/100))^$F$3,0)</f>
        <v>#REF!</v>
      </c>
      <c r="G8" s="25" t="e">
        <f>IF($G$3&lt;=#REF!,$D8*(1+(#REF!/100))^$G$3,0)</f>
        <v>#REF!</v>
      </c>
      <c r="H8" s="25" t="e">
        <f>IF($H$3&lt;=#REF!,$D8*(1+(#REF!/100))^$H$3,0)</f>
        <v>#REF!</v>
      </c>
      <c r="I8" s="25" t="e">
        <f>IF($I$3&lt;=#REF!,$D8*(1+(#REF!/100))^$I$3,0)</f>
        <v>#REF!</v>
      </c>
      <c r="J8" s="25" t="e">
        <f>IF($J$3&lt;=#REF!,$D8*(1+(#REF!/100))^$J$3,0)</f>
        <v>#REF!</v>
      </c>
      <c r="K8" s="25" t="e">
        <f>IF($K$3&lt;=#REF!,$D8*(1+(#REF!/100))^$K$3,0)</f>
        <v>#REF!</v>
      </c>
      <c r="L8" s="25" t="e">
        <f>IF($L$3&lt;=#REF!,$D8*(1+(#REF!/100))^$L$3,0)</f>
        <v>#REF!</v>
      </c>
      <c r="M8" s="25" t="e">
        <f>IF($M$3&lt;=#REF!,$D8*(1+(#REF!/100))^$M$3,0)</f>
        <v>#REF!</v>
      </c>
      <c r="N8" s="25" t="e">
        <f>IF($N$3&lt;=#REF!,$D8*(1+(#REF!/100))^$N$3,0)</f>
        <v>#REF!</v>
      </c>
      <c r="O8" s="25" t="e">
        <f>IF($O$3&lt;=#REF!,$D8*(1+(#REF!/100))^$O$3,0)</f>
        <v>#REF!</v>
      </c>
      <c r="P8" s="25" t="e">
        <f>IF($P$3&lt;=#REF!,$D8*(1+(#REF!/100))^$P$3,0)</f>
        <v>#REF!</v>
      </c>
      <c r="Q8" s="25" t="e">
        <f>IF($Q$3&lt;=#REF!,$D8*(1+(#REF!/100))^$Q$3,0)</f>
        <v>#REF!</v>
      </c>
      <c r="R8" s="25" t="e">
        <f>IF($R$3&lt;=#REF!,$D8*(1+(#REF!/100))^$R$3,0)</f>
        <v>#REF!</v>
      </c>
      <c r="S8" s="25" t="e">
        <f>IF($S$3&lt;=#REF!,$D8*(1+(#REF!/100))^$S$3,0)</f>
        <v>#REF!</v>
      </c>
      <c r="T8" s="25" t="e">
        <f>IF($T$3&lt;=#REF!,$D8*(1+(#REF!/100))^$T$3,0)</f>
        <v>#REF!</v>
      </c>
      <c r="U8" s="25" t="e">
        <f>IF($U$3&lt;=#REF!,$D8*(1+(#REF!/100))^$U$3,0)</f>
        <v>#REF!</v>
      </c>
      <c r="V8" s="25" t="e">
        <f>IF($V$3&lt;=#REF!,$D8*(1+(#REF!/100))^$V$3,0)</f>
        <v>#REF!</v>
      </c>
      <c r="W8" s="25" t="e">
        <f>IF($W$3&lt;=#REF!,$D8*(1+(#REF!/100))^$W$3,0)</f>
        <v>#REF!</v>
      </c>
      <c r="X8" s="25" t="e">
        <f>IF($X$3&lt;=#REF!,$D8*(1+(#REF!/100))^$X$3,0)</f>
        <v>#REF!</v>
      </c>
      <c r="Y8" s="25" t="e">
        <f>IF($Y$3&lt;=#REF!,$D8*(1+(#REF!/100))^$Y$3,0)</f>
        <v>#REF!</v>
      </c>
      <c r="Z8" s="25" t="e">
        <f>IF($Z$3&lt;=#REF!,$D8*(1+(#REF!/100))^$Z$3,0)</f>
        <v>#REF!</v>
      </c>
      <c r="AA8" s="25" t="e">
        <f>IF($AA$3&lt;=#REF!,$D8*(1+(#REF!/100))^$AA$3,0)</f>
        <v>#REF!</v>
      </c>
      <c r="AB8" s="25" t="e">
        <f>IF($AB$3&lt;=#REF!,$D8*(1+(#REF!/100))^$AB$3,0)</f>
        <v>#REF!</v>
      </c>
      <c r="AC8" s="25" t="e">
        <f>IF($AC$3&lt;=#REF!,$D8*(1+(#REF!/100))^$AC$3,0)</f>
        <v>#REF!</v>
      </c>
      <c r="AD8" s="25" t="e">
        <f>IF($AD$3&lt;=#REF!,$D8*(1+(#REF!/100))^$AD$3,0)</f>
        <v>#REF!</v>
      </c>
      <c r="AE8" s="25" t="e">
        <f>IF($AE$3&lt;=#REF!,$D8*(1+(#REF!/100))^$AE$3,0)</f>
        <v>#REF!</v>
      </c>
      <c r="AF8" s="25" t="e">
        <f>IF($AF$3&lt;=#REF!,$D8*(1+(#REF!/100))^$AF$3,0)</f>
        <v>#REF!</v>
      </c>
      <c r="AG8" s="25" t="e">
        <f>IF($AG$3&lt;=#REF!,$D8*(1+(#REF!/100))^$AG$3,0)</f>
        <v>#REF!</v>
      </c>
      <c r="AH8" s="25" t="e">
        <f>IF($AH$3&lt;=#REF!,$D8*(1+(#REF!/100))^$AH$3,0)</f>
        <v>#REF!</v>
      </c>
      <c r="AI8" s="25" t="e">
        <f>IF($AI$3&lt;=#REF!,$D8*(1+(#REF!/100))^$AI$3,0)</f>
        <v>#REF!</v>
      </c>
      <c r="AJ8" s="17" t="e">
        <f>IF($AJ$3&lt;=#REF!,$D8*(1+(#REF!/100))^$AJ$3,0)</f>
        <v>#REF!</v>
      </c>
      <c r="AK8" s="17" t="e">
        <f>IF($AK$3&lt;=#REF!,$D8*(1+(#REF!/100))^$AK$3,0)</f>
        <v>#REF!</v>
      </c>
      <c r="AL8" s="17" t="e">
        <f>IF($AL$3&lt;=#REF!,$D8*(1+(#REF!/100))^$AL$3,0)</f>
        <v>#REF!</v>
      </c>
      <c r="AM8" s="17" t="e">
        <f>IF($AM$3&lt;=#REF!,$D8*(1+(#REF!/100))^$AM$3,0)</f>
        <v>#REF!</v>
      </c>
      <c r="AN8" s="17" t="e">
        <f>IF($AN$3&lt;=#REF!,$D8*(1+(#REF!/100))^$AN$3,0)</f>
        <v>#REF!</v>
      </c>
      <c r="AO8" s="17" t="e">
        <f>IF($AO$3&lt;=#REF!,$D8*(1+(#REF!/100))^$AO$3,0)</f>
        <v>#REF!</v>
      </c>
      <c r="AP8" s="17" t="e">
        <f>IF($AP$3&lt;=#REF!,$D8*(1+(#REF!/100))^$AP$3,0)</f>
        <v>#REF!</v>
      </c>
      <c r="AQ8" s="17" t="e">
        <f>IF($AQ$3&lt;=#REF!,$D8*(1+(#REF!/100))^$AQ$3,0)</f>
        <v>#REF!</v>
      </c>
      <c r="AR8" s="17" t="e">
        <f>IF($AR$3&lt;=#REF!,$D8*(1+(#REF!/100))^$AR$3,0)</f>
        <v>#REF!</v>
      </c>
      <c r="AS8" s="17" t="e">
        <f>IF($AS$3&lt;=#REF!,$D8*(1+(#REF!/100))^$AS$3,0)</f>
        <v>#REF!</v>
      </c>
    </row>
    <row r="9" spans="2:45" x14ac:dyDescent="0.25">
      <c r="B9" s="2" t="e">
        <f>#REF!</f>
        <v>#REF!</v>
      </c>
      <c r="C9" s="20">
        <v>336</v>
      </c>
      <c r="D9" s="19" t="e">
        <f>#REF!*#REF!</f>
        <v>#REF!</v>
      </c>
      <c r="E9" s="17" t="e">
        <f>NPV(#REF!,'Costos operativos proyectados'!F9:AI9)</f>
        <v>#REF!</v>
      </c>
      <c r="F9" s="25" t="e">
        <f>IF($F$3&lt;=#REF!,$D9*(1+(#REF!/100))^$F$3,0)</f>
        <v>#REF!</v>
      </c>
      <c r="G9" s="25" t="e">
        <f>IF($G$3&lt;=#REF!,$D9*(1+(#REF!/100))^$G$3,0)</f>
        <v>#REF!</v>
      </c>
      <c r="H9" s="25" t="e">
        <f>IF($H$3&lt;=#REF!,$D9*(1+(#REF!/100))^$H$3,0)</f>
        <v>#REF!</v>
      </c>
      <c r="I9" s="25" t="e">
        <f>IF($I$3&lt;=#REF!,$D9*(1+(#REF!/100))^$I$3,0)</f>
        <v>#REF!</v>
      </c>
      <c r="J9" s="25" t="e">
        <f>IF($J$3&lt;=#REF!,$D9*(1+(#REF!/100))^$J$3,0)</f>
        <v>#REF!</v>
      </c>
      <c r="K9" s="25" t="e">
        <f>IF($K$3&lt;=#REF!,$D9*(1+(#REF!/100))^$K$3,0)</f>
        <v>#REF!</v>
      </c>
      <c r="L9" s="25" t="e">
        <f>IF($L$3&lt;=#REF!,$D9*(1+(#REF!/100))^$L$3,0)</f>
        <v>#REF!</v>
      </c>
      <c r="M9" s="25" t="e">
        <f>IF($M$3&lt;=#REF!,$D9*(1+(#REF!/100))^$M$3,0)</f>
        <v>#REF!</v>
      </c>
      <c r="N9" s="25" t="e">
        <f>IF($N$3&lt;=#REF!,$D9*(1+(#REF!/100))^$N$3,0)</f>
        <v>#REF!</v>
      </c>
      <c r="O9" s="25" t="e">
        <f>IF($O$3&lt;=#REF!,$D9*(1+(#REF!/100))^$O$3,0)</f>
        <v>#REF!</v>
      </c>
      <c r="P9" s="25" t="e">
        <f>IF($P$3&lt;=#REF!,$D9*(1+(#REF!/100))^$P$3,0)</f>
        <v>#REF!</v>
      </c>
      <c r="Q9" s="25" t="e">
        <f>IF($Q$3&lt;=#REF!,$D9*(1+(#REF!/100))^$Q$3,0)</f>
        <v>#REF!</v>
      </c>
      <c r="R9" s="25" t="e">
        <f>IF($R$3&lt;=#REF!,$D9*(1+(#REF!/100))^$R$3,0)</f>
        <v>#REF!</v>
      </c>
      <c r="S9" s="25" t="e">
        <f>IF($S$3&lt;=#REF!,$D9*(1+(#REF!/100))^$S$3,0)</f>
        <v>#REF!</v>
      </c>
      <c r="T9" s="25" t="e">
        <f>IF($T$3&lt;=#REF!,$D9*(1+(#REF!/100))^$T$3,0)</f>
        <v>#REF!</v>
      </c>
      <c r="U9" s="25" t="e">
        <f>IF($U$3&lt;=#REF!,$D9*(1+(#REF!/100))^$U$3,0)</f>
        <v>#REF!</v>
      </c>
      <c r="V9" s="25" t="e">
        <f>IF($V$3&lt;=#REF!,$D9*(1+(#REF!/100))^$V$3,0)</f>
        <v>#REF!</v>
      </c>
      <c r="W9" s="25" t="e">
        <f>IF($W$3&lt;=#REF!,$D9*(1+(#REF!/100))^$W$3,0)</f>
        <v>#REF!</v>
      </c>
      <c r="X9" s="25" t="e">
        <f>IF($X$3&lt;=#REF!,$D9*(1+(#REF!/100))^$X$3,0)</f>
        <v>#REF!</v>
      </c>
      <c r="Y9" s="25" t="e">
        <f>IF($Y$3&lt;=#REF!,$D9*(1+(#REF!/100))^$Y$3,0)</f>
        <v>#REF!</v>
      </c>
      <c r="Z9" s="25" t="e">
        <f>IF($Z$3&lt;=#REF!,$D9*(1+(#REF!/100))^$Z$3,0)</f>
        <v>#REF!</v>
      </c>
      <c r="AA9" s="25" t="e">
        <f>IF($AA$3&lt;=#REF!,$D9*(1+(#REF!/100))^$AA$3,0)</f>
        <v>#REF!</v>
      </c>
      <c r="AB9" s="25" t="e">
        <f>IF($AB$3&lt;=#REF!,$D9*(1+(#REF!/100))^$AB$3,0)</f>
        <v>#REF!</v>
      </c>
      <c r="AC9" s="25" t="e">
        <f>IF($AC$3&lt;=#REF!,$D9*(1+(#REF!/100))^$AC$3,0)</f>
        <v>#REF!</v>
      </c>
      <c r="AD9" s="25" t="e">
        <f>IF($AD$3&lt;=#REF!,$D9*(1+(#REF!/100))^$AD$3,0)</f>
        <v>#REF!</v>
      </c>
      <c r="AE9" s="25" t="e">
        <f>IF($AE$3&lt;=#REF!,$D9*(1+(#REF!/100))^$AE$3,0)</f>
        <v>#REF!</v>
      </c>
      <c r="AF9" s="25" t="e">
        <f>IF($AF$3&lt;=#REF!,$D9*(1+(#REF!/100))^$AF$3,0)</f>
        <v>#REF!</v>
      </c>
      <c r="AG9" s="25" t="e">
        <f>IF($AG$3&lt;=#REF!,$D9*(1+(#REF!/100))^$AG$3,0)</f>
        <v>#REF!</v>
      </c>
      <c r="AH9" s="25" t="e">
        <f>IF($AH$3&lt;=#REF!,$D9*(1+(#REF!/100))^$AH$3,0)</f>
        <v>#REF!</v>
      </c>
      <c r="AI9" s="25" t="e">
        <f>IF($AI$3&lt;=#REF!,$D9*(1+(#REF!/100))^$AI$3,0)</f>
        <v>#REF!</v>
      </c>
      <c r="AJ9" s="17" t="e">
        <f>IF($AJ$3&lt;=#REF!,$D9*(1+(#REF!/100))^$AJ$3,0)</f>
        <v>#REF!</v>
      </c>
      <c r="AK9" s="17" t="e">
        <f>IF($AK$3&lt;=#REF!,$D9*(1+(#REF!/100))^$AK$3,0)</f>
        <v>#REF!</v>
      </c>
      <c r="AL9" s="17" t="e">
        <f>IF($AL$3&lt;=#REF!,$D9*(1+(#REF!/100))^$AL$3,0)</f>
        <v>#REF!</v>
      </c>
      <c r="AM9" s="17" t="e">
        <f>IF($AM$3&lt;=#REF!,$D9*(1+(#REF!/100))^$AM$3,0)</f>
        <v>#REF!</v>
      </c>
      <c r="AN9" s="17" t="e">
        <f>IF($AN$3&lt;=#REF!,$D9*(1+(#REF!/100))^$AN$3,0)</f>
        <v>#REF!</v>
      </c>
      <c r="AO9" s="17" t="e">
        <f>IF($AO$3&lt;=#REF!,$D9*(1+(#REF!/100))^$AO$3,0)</f>
        <v>#REF!</v>
      </c>
      <c r="AP9" s="17" t="e">
        <f>IF($AP$3&lt;=#REF!,$D9*(1+(#REF!/100))^$AP$3,0)</f>
        <v>#REF!</v>
      </c>
      <c r="AQ9" s="17" t="e">
        <f>IF($AQ$3&lt;=#REF!,$D9*(1+(#REF!/100))^$AQ$3,0)</f>
        <v>#REF!</v>
      </c>
      <c r="AR9" s="17" t="e">
        <f>IF($AR$3&lt;=#REF!,$D9*(1+(#REF!/100))^$AR$3,0)</f>
        <v>#REF!</v>
      </c>
      <c r="AS9" s="17" t="e">
        <f>IF($AS$3&lt;=#REF!,$D9*(1+(#REF!/100))^$AS$3,0)</f>
        <v>#REF!</v>
      </c>
    </row>
    <row r="10" spans="2:45" x14ac:dyDescent="0.25">
      <c r="B10" s="2" t="e">
        <f>#REF!</f>
        <v>#REF!</v>
      </c>
      <c r="C10" s="20">
        <v>266</v>
      </c>
      <c r="D10" s="19" t="e">
        <f>#REF!*#REF!</f>
        <v>#REF!</v>
      </c>
      <c r="E10" s="17" t="e">
        <f>NPV(#REF!,'Costos operativos proyectados'!F10:AI10)</f>
        <v>#REF!</v>
      </c>
      <c r="F10" s="25" t="e">
        <f>IF($F$3&lt;=#REF!,$D10*(1+(#REF!/100))^$F$3,0)</f>
        <v>#REF!</v>
      </c>
      <c r="G10" s="25" t="e">
        <f>IF($G$3&lt;=#REF!,$D10*(1+(#REF!/100))^$G$3,0)</f>
        <v>#REF!</v>
      </c>
      <c r="H10" s="25" t="e">
        <f>IF($H$3&lt;=#REF!,$D10*(1+(#REF!/100))^$H$3,0)</f>
        <v>#REF!</v>
      </c>
      <c r="I10" s="25" t="e">
        <f>IF($I$3&lt;=#REF!,$D10*(1+(#REF!/100))^$I$3,0)</f>
        <v>#REF!</v>
      </c>
      <c r="J10" s="25" t="e">
        <f>IF($J$3&lt;=#REF!,$D10*(1+(#REF!/100))^$J$3,0)</f>
        <v>#REF!</v>
      </c>
      <c r="K10" s="25" t="e">
        <f>IF($K$3&lt;=#REF!,$D10*(1+(#REF!/100))^$K$3,0)</f>
        <v>#REF!</v>
      </c>
      <c r="L10" s="25" t="e">
        <f>IF($L$3&lt;=#REF!,$D10*(1+(#REF!/100))^$L$3,0)</f>
        <v>#REF!</v>
      </c>
      <c r="M10" s="25" t="e">
        <f>IF($M$3&lt;=#REF!,$D10*(1+(#REF!/100))^$M$3,0)</f>
        <v>#REF!</v>
      </c>
      <c r="N10" s="25" t="e">
        <f>IF($N$3&lt;=#REF!,$D10*(1+(#REF!/100))^$N$3,0)</f>
        <v>#REF!</v>
      </c>
      <c r="O10" s="25" t="e">
        <f>IF($O$3&lt;=#REF!,$D10*(1+(#REF!/100))^$O$3,0)</f>
        <v>#REF!</v>
      </c>
      <c r="P10" s="25" t="e">
        <f>IF($P$3&lt;=#REF!,$D10*(1+(#REF!/100))^$P$3,0)</f>
        <v>#REF!</v>
      </c>
      <c r="Q10" s="25" t="e">
        <f>IF($Q$3&lt;=#REF!,$D10*(1+(#REF!/100))^$Q$3,0)</f>
        <v>#REF!</v>
      </c>
      <c r="R10" s="25" t="e">
        <f>IF($R$3&lt;=#REF!,$D10*(1+(#REF!/100))^$R$3,0)</f>
        <v>#REF!</v>
      </c>
      <c r="S10" s="25" t="e">
        <f>IF($S$3&lt;=#REF!,$D10*(1+(#REF!/100))^$S$3,0)</f>
        <v>#REF!</v>
      </c>
      <c r="T10" s="25" t="e">
        <f>IF($T$3&lt;=#REF!,$D10*(1+(#REF!/100))^$T$3,0)</f>
        <v>#REF!</v>
      </c>
      <c r="U10" s="25" t="e">
        <f>IF($U$3&lt;=#REF!,$D10*(1+(#REF!/100))^$U$3,0)</f>
        <v>#REF!</v>
      </c>
      <c r="V10" s="25" t="e">
        <f>IF($V$3&lt;=#REF!,$D10*(1+(#REF!/100))^$V$3,0)</f>
        <v>#REF!</v>
      </c>
      <c r="W10" s="25" t="e">
        <f>IF($W$3&lt;=#REF!,$D10*(1+(#REF!/100))^$W$3,0)</f>
        <v>#REF!</v>
      </c>
      <c r="X10" s="25" t="e">
        <f>IF($X$3&lt;=#REF!,$D10*(1+(#REF!/100))^$X$3,0)</f>
        <v>#REF!</v>
      </c>
      <c r="Y10" s="25" t="e">
        <f>IF($Y$3&lt;=#REF!,$D10*(1+(#REF!/100))^$Y$3,0)</f>
        <v>#REF!</v>
      </c>
      <c r="Z10" s="25" t="e">
        <f>IF($Z$3&lt;=#REF!,$D10*(1+(#REF!/100))^$Z$3,0)</f>
        <v>#REF!</v>
      </c>
      <c r="AA10" s="25" t="e">
        <f>IF($AA$3&lt;=#REF!,$D10*(1+(#REF!/100))^$AA$3,0)</f>
        <v>#REF!</v>
      </c>
      <c r="AB10" s="25" t="e">
        <f>IF($AB$3&lt;=#REF!,$D10*(1+(#REF!/100))^$AB$3,0)</f>
        <v>#REF!</v>
      </c>
      <c r="AC10" s="25" t="e">
        <f>IF($AC$3&lt;=#REF!,$D10*(1+(#REF!/100))^$AC$3,0)</f>
        <v>#REF!</v>
      </c>
      <c r="AD10" s="25" t="e">
        <f>IF($AD$3&lt;=#REF!,$D10*(1+(#REF!/100))^$AD$3,0)</f>
        <v>#REF!</v>
      </c>
      <c r="AE10" s="25" t="e">
        <f>IF($AE$3&lt;=#REF!,$D10*(1+(#REF!/100))^$AE$3,0)</f>
        <v>#REF!</v>
      </c>
      <c r="AF10" s="25" t="e">
        <f>IF($AF$3&lt;=#REF!,$D10*(1+(#REF!/100))^$AF$3,0)</f>
        <v>#REF!</v>
      </c>
      <c r="AG10" s="25" t="e">
        <f>IF($AG$3&lt;=#REF!,$D10*(1+(#REF!/100))^$AG$3,0)</f>
        <v>#REF!</v>
      </c>
      <c r="AH10" s="25" t="e">
        <f>IF($AH$3&lt;=#REF!,$D10*(1+(#REF!/100))^$AH$3,0)</f>
        <v>#REF!</v>
      </c>
      <c r="AI10" s="25" t="e">
        <f>IF($AI$3&lt;=#REF!,$D10*(1+(#REF!/100))^$AI$3,0)</f>
        <v>#REF!</v>
      </c>
      <c r="AJ10" s="17" t="e">
        <f>IF($AJ$3&lt;=#REF!,$D10*(1+(#REF!/100))^$AJ$3,0)</f>
        <v>#REF!</v>
      </c>
      <c r="AK10" s="17" t="e">
        <f>IF($AK$3&lt;=#REF!,$D10*(1+(#REF!/100))^$AK$3,0)</f>
        <v>#REF!</v>
      </c>
      <c r="AL10" s="17" t="e">
        <f>IF($AL$3&lt;=#REF!,$D10*(1+(#REF!/100))^$AL$3,0)</f>
        <v>#REF!</v>
      </c>
      <c r="AM10" s="17" t="e">
        <f>IF($AM$3&lt;=#REF!,$D10*(1+(#REF!/100))^$AM$3,0)</f>
        <v>#REF!</v>
      </c>
      <c r="AN10" s="17" t="e">
        <f>IF($AN$3&lt;=#REF!,$D10*(1+(#REF!/100))^$AN$3,0)</f>
        <v>#REF!</v>
      </c>
      <c r="AO10" s="17" t="e">
        <f>IF($AO$3&lt;=#REF!,$D10*(1+(#REF!/100))^$AO$3,0)</f>
        <v>#REF!</v>
      </c>
      <c r="AP10" s="17" t="e">
        <f>IF($AP$3&lt;=#REF!,$D10*(1+(#REF!/100))^$AP$3,0)</f>
        <v>#REF!</v>
      </c>
      <c r="AQ10" s="17" t="e">
        <f>IF($AQ$3&lt;=#REF!,$D10*(1+(#REF!/100))^$AQ$3,0)</f>
        <v>#REF!</v>
      </c>
      <c r="AR10" s="17" t="e">
        <f>IF($AR$3&lt;=#REF!,$D10*(1+(#REF!/100))^$AR$3,0)</f>
        <v>#REF!</v>
      </c>
      <c r="AS10" s="17" t="e">
        <f>IF($AS$3&lt;=#REF!,$D10*(1+(#REF!/100))^$AS$3,0)</f>
        <v>#REF!</v>
      </c>
    </row>
    <row r="11" spans="2:45" x14ac:dyDescent="0.25">
      <c r="B11" s="2" t="e">
        <f>#REF!</f>
        <v>#REF!</v>
      </c>
      <c r="C11" s="21">
        <v>250</v>
      </c>
      <c r="D11" s="19" t="e">
        <f>#REF!*#REF!</f>
        <v>#REF!</v>
      </c>
      <c r="E11" s="17" t="e">
        <f>NPV(#REF!,'Costos operativos proyectados'!F11:AI11)</f>
        <v>#REF!</v>
      </c>
      <c r="F11" s="25" t="e">
        <f>IF($F$3&lt;=#REF!,$D11*(1+(#REF!/100))^$F$3,0)</f>
        <v>#REF!</v>
      </c>
      <c r="G11" s="25" t="e">
        <f>IF($G$3&lt;=#REF!,$D11*(1+(#REF!/100))^$G$3,0)</f>
        <v>#REF!</v>
      </c>
      <c r="H11" s="25" t="e">
        <f>IF($H$3&lt;=#REF!,$D11*(1+(#REF!/100))^$H$3,0)</f>
        <v>#REF!</v>
      </c>
      <c r="I11" s="25" t="e">
        <f>IF($I$3&lt;=#REF!,$D11*(1+(#REF!/100))^$I$3,0)</f>
        <v>#REF!</v>
      </c>
      <c r="J11" s="25" t="e">
        <f>IF($J$3&lt;=#REF!,$D11*(1+(#REF!/100))^$J$3,0)</f>
        <v>#REF!</v>
      </c>
      <c r="K11" s="25" t="e">
        <f>IF($K$3&lt;=#REF!,$D11*(1+(#REF!/100))^$K$3,0)</f>
        <v>#REF!</v>
      </c>
      <c r="L11" s="25" t="e">
        <f>IF($L$3&lt;=#REF!,$D11*(1+(#REF!/100))^$L$3,0)</f>
        <v>#REF!</v>
      </c>
      <c r="M11" s="25" t="e">
        <f>IF($M$3&lt;=#REF!,$D11*(1+(#REF!/100))^$M$3,0)</f>
        <v>#REF!</v>
      </c>
      <c r="N11" s="25" t="e">
        <f>IF($N$3&lt;=#REF!,$D11*(1+(#REF!/100))^$N$3,0)</f>
        <v>#REF!</v>
      </c>
      <c r="O11" s="25" t="e">
        <f>IF($O$3&lt;=#REF!,$D11*(1+(#REF!/100))^$O$3,0)</f>
        <v>#REF!</v>
      </c>
      <c r="P11" s="25" t="e">
        <f>IF($P$3&lt;=#REF!,$D11*(1+(#REF!/100))^$P$3,0)</f>
        <v>#REF!</v>
      </c>
      <c r="Q11" s="25" t="e">
        <f>IF($Q$3&lt;=#REF!,$D11*(1+(#REF!/100))^$Q$3,0)</f>
        <v>#REF!</v>
      </c>
      <c r="R11" s="25" t="e">
        <f>IF($R$3&lt;=#REF!,$D11*(1+(#REF!/100))^$R$3,0)</f>
        <v>#REF!</v>
      </c>
      <c r="S11" s="25" t="e">
        <f>IF($S$3&lt;=#REF!,$D11*(1+(#REF!/100))^$S$3,0)</f>
        <v>#REF!</v>
      </c>
      <c r="T11" s="25" t="e">
        <f>IF($T$3&lt;=#REF!,$D11*(1+(#REF!/100))^$T$3,0)</f>
        <v>#REF!</v>
      </c>
      <c r="U11" s="25" t="e">
        <f>IF($U$3&lt;=#REF!,$D11*(1+(#REF!/100))^$U$3,0)</f>
        <v>#REF!</v>
      </c>
      <c r="V11" s="25" t="e">
        <f>IF($V$3&lt;=#REF!,$D11*(1+(#REF!/100))^$V$3,0)</f>
        <v>#REF!</v>
      </c>
      <c r="W11" s="25" t="e">
        <f>IF($W$3&lt;=#REF!,$D11*(1+(#REF!/100))^$W$3,0)</f>
        <v>#REF!</v>
      </c>
      <c r="X11" s="25" t="e">
        <f>IF($X$3&lt;=#REF!,$D11*(1+(#REF!/100))^$X$3,0)</f>
        <v>#REF!</v>
      </c>
      <c r="Y11" s="25" t="e">
        <f>IF($Y$3&lt;=#REF!,$D11*(1+(#REF!/100))^$Y$3,0)</f>
        <v>#REF!</v>
      </c>
      <c r="Z11" s="25" t="e">
        <f>IF($Z$3&lt;=#REF!,$D11*(1+(#REF!/100))^$Z$3,0)</f>
        <v>#REF!</v>
      </c>
      <c r="AA11" s="25" t="e">
        <f>IF($AA$3&lt;=#REF!,$D11*(1+(#REF!/100))^$AA$3,0)</f>
        <v>#REF!</v>
      </c>
      <c r="AB11" s="25" t="e">
        <f>IF($AB$3&lt;=#REF!,$D11*(1+(#REF!/100))^$AB$3,0)</f>
        <v>#REF!</v>
      </c>
      <c r="AC11" s="25" t="e">
        <f>IF($AC$3&lt;=#REF!,$D11*(1+(#REF!/100))^$AC$3,0)</f>
        <v>#REF!</v>
      </c>
      <c r="AD11" s="25" t="e">
        <f>IF($AD$3&lt;=#REF!,$D11*(1+(#REF!/100))^$AD$3,0)</f>
        <v>#REF!</v>
      </c>
      <c r="AE11" s="25" t="e">
        <f>IF($AE$3&lt;=#REF!,$D11*(1+(#REF!/100))^$AE$3,0)</f>
        <v>#REF!</v>
      </c>
      <c r="AF11" s="25" t="e">
        <f>IF($AF$3&lt;=#REF!,$D11*(1+(#REF!/100))^$AF$3,0)</f>
        <v>#REF!</v>
      </c>
      <c r="AG11" s="25" t="e">
        <f>IF($AG$3&lt;=#REF!,$D11*(1+(#REF!/100))^$AG$3,0)</f>
        <v>#REF!</v>
      </c>
      <c r="AH11" s="25" t="e">
        <f>IF($AH$3&lt;=#REF!,$D11*(1+(#REF!/100))^$AH$3,0)</f>
        <v>#REF!</v>
      </c>
      <c r="AI11" s="25" t="e">
        <f>IF($AI$3&lt;=#REF!,$D11*(1+(#REF!/100))^$AI$3,0)</f>
        <v>#REF!</v>
      </c>
      <c r="AJ11" s="17" t="e">
        <f>IF($AJ$3&lt;=#REF!,$D11*(1+(#REF!/100))^$AJ$3,0)</f>
        <v>#REF!</v>
      </c>
      <c r="AK11" s="17" t="e">
        <f>IF($AK$3&lt;=#REF!,$D11*(1+(#REF!/100))^$AK$3,0)</f>
        <v>#REF!</v>
      </c>
      <c r="AL11" s="17" t="e">
        <f>IF($AL$3&lt;=#REF!,$D11*(1+(#REF!/100))^$AL$3,0)</f>
        <v>#REF!</v>
      </c>
      <c r="AM11" s="17" t="e">
        <f>IF($AM$3&lt;=#REF!,$D11*(1+(#REF!/100))^$AM$3,0)</f>
        <v>#REF!</v>
      </c>
      <c r="AN11" s="17" t="e">
        <f>IF($AN$3&lt;=#REF!,$D11*(1+(#REF!/100))^$AN$3,0)</f>
        <v>#REF!</v>
      </c>
      <c r="AO11" s="17" t="e">
        <f>IF($AO$3&lt;=#REF!,$D11*(1+(#REF!/100))^$AO$3,0)</f>
        <v>#REF!</v>
      </c>
      <c r="AP11" s="17" t="e">
        <f>IF($AP$3&lt;=#REF!,$D11*(1+(#REF!/100))^$AP$3,0)</f>
        <v>#REF!</v>
      </c>
      <c r="AQ11" s="17" t="e">
        <f>IF($AQ$3&lt;=#REF!,$D11*(1+(#REF!/100))^$AQ$3,0)</f>
        <v>#REF!</v>
      </c>
      <c r="AR11" s="17" t="e">
        <f>IF($AR$3&lt;=#REF!,$D11*(1+(#REF!/100))^$AR$3,0)</f>
        <v>#REF!</v>
      </c>
      <c r="AS11" s="17" t="e">
        <f>IF($AS$3&lt;=#REF!,$D11*(1+(#REF!/100))^$AS$3,0)</f>
        <v>#REF!</v>
      </c>
    </row>
    <row r="12" spans="2:45" x14ac:dyDescent="0.25">
      <c r="B12" s="2" t="e">
        <f>#REF!</f>
        <v>#REF!</v>
      </c>
      <c r="C12" s="22" t="s">
        <v>23</v>
      </c>
      <c r="D12" s="19" t="e">
        <f>#REF!*#REF!</f>
        <v>#REF!</v>
      </c>
      <c r="E12" s="17" t="e">
        <f>NPV(#REF!,'Costos operativos proyectados'!F12:AI12)</f>
        <v>#REF!</v>
      </c>
      <c r="F12" s="25" t="e">
        <f>IF($F$3&lt;=#REF!,$D12*(1+(#REF!/100))^$F$3,0)</f>
        <v>#REF!</v>
      </c>
      <c r="G12" s="25" t="e">
        <f>IF($G$3&lt;=#REF!,$D12*(1+(#REF!/100))^$G$3,0)</f>
        <v>#REF!</v>
      </c>
      <c r="H12" s="25" t="e">
        <f>IF($H$3&lt;=#REF!,$D12*(1+(#REF!/100))^$H$3,0)</f>
        <v>#REF!</v>
      </c>
      <c r="I12" s="25" t="e">
        <f>IF($I$3&lt;=#REF!,$D12*(1+(#REF!/100))^$I$3,0)</f>
        <v>#REF!</v>
      </c>
      <c r="J12" s="25" t="e">
        <f>IF($J$3&lt;=#REF!,$D12*(1+(#REF!/100))^$J$3,0)</f>
        <v>#REF!</v>
      </c>
      <c r="K12" s="25" t="e">
        <f>IF($K$3&lt;=#REF!,$D12*(1+(#REF!/100))^$K$3,0)</f>
        <v>#REF!</v>
      </c>
      <c r="L12" s="25" t="e">
        <f>IF($L$3&lt;=#REF!,$D12*(1+(#REF!/100))^$L$3,0)</f>
        <v>#REF!</v>
      </c>
      <c r="M12" s="25" t="e">
        <f>IF($M$3&lt;=#REF!,$D12*(1+(#REF!/100))^$M$3,0)</f>
        <v>#REF!</v>
      </c>
      <c r="N12" s="25" t="e">
        <f>IF($N$3&lt;=#REF!,$D12*(1+(#REF!/100))^$N$3,0)</f>
        <v>#REF!</v>
      </c>
      <c r="O12" s="25" t="e">
        <f>IF($O$3&lt;=#REF!,$D12*(1+(#REF!/100))^$O$3,0)</f>
        <v>#REF!</v>
      </c>
      <c r="P12" s="25" t="e">
        <f>IF($P$3&lt;=#REF!,$D12*(1+(#REF!/100))^$P$3,0)</f>
        <v>#REF!</v>
      </c>
      <c r="Q12" s="25" t="e">
        <f>IF($Q$3&lt;=#REF!,$D12*(1+(#REF!/100))^$Q$3,0)</f>
        <v>#REF!</v>
      </c>
      <c r="R12" s="25" t="e">
        <f>IF($R$3&lt;=#REF!,$D12*(1+(#REF!/100))^$R$3,0)</f>
        <v>#REF!</v>
      </c>
      <c r="S12" s="25" t="e">
        <f>IF($S$3&lt;=#REF!,$D12*(1+(#REF!/100))^$S$3,0)</f>
        <v>#REF!</v>
      </c>
      <c r="T12" s="25" t="e">
        <f>IF($T$3&lt;=#REF!,$D12*(1+(#REF!/100))^$T$3,0)</f>
        <v>#REF!</v>
      </c>
      <c r="U12" s="25" t="e">
        <f>IF($U$3&lt;=#REF!,$D12*(1+(#REF!/100))^$U$3,0)</f>
        <v>#REF!</v>
      </c>
      <c r="V12" s="25" t="e">
        <f>IF($V$3&lt;=#REF!,$D12*(1+(#REF!/100))^$V$3,0)</f>
        <v>#REF!</v>
      </c>
      <c r="W12" s="25" t="e">
        <f>IF($W$3&lt;=#REF!,$D12*(1+(#REF!/100))^$W$3,0)</f>
        <v>#REF!</v>
      </c>
      <c r="X12" s="25" t="e">
        <f>IF($X$3&lt;=#REF!,$D12*(1+(#REF!/100))^$X$3,0)</f>
        <v>#REF!</v>
      </c>
      <c r="Y12" s="25" t="e">
        <f>IF($Y$3&lt;=#REF!,$D12*(1+(#REF!/100))^$Y$3,0)</f>
        <v>#REF!</v>
      </c>
      <c r="Z12" s="25" t="e">
        <f>IF($Z$3&lt;=#REF!,$D12*(1+(#REF!/100))^$Z$3,0)</f>
        <v>#REF!</v>
      </c>
      <c r="AA12" s="25" t="e">
        <f>IF($AA$3&lt;=#REF!,$D12*(1+(#REF!/100))^$AA$3,0)</f>
        <v>#REF!</v>
      </c>
      <c r="AB12" s="25" t="e">
        <f>IF($AB$3&lt;=#REF!,$D12*(1+(#REF!/100))^$AB$3,0)</f>
        <v>#REF!</v>
      </c>
      <c r="AC12" s="25" t="e">
        <f>IF($AC$3&lt;=#REF!,$D12*(1+(#REF!/100))^$AC$3,0)</f>
        <v>#REF!</v>
      </c>
      <c r="AD12" s="25" t="e">
        <f>IF($AD$3&lt;=#REF!,$D12*(1+(#REF!/100))^$AD$3,0)</f>
        <v>#REF!</v>
      </c>
      <c r="AE12" s="25" t="e">
        <f>IF($AE$3&lt;=#REF!,$D12*(1+(#REF!/100))^$AE$3,0)</f>
        <v>#REF!</v>
      </c>
      <c r="AF12" s="25" t="e">
        <f>IF($AF$3&lt;=#REF!,$D12*(1+(#REF!/100))^$AF$3,0)</f>
        <v>#REF!</v>
      </c>
      <c r="AG12" s="25" t="e">
        <f>IF($AG$3&lt;=#REF!,$D12*(1+(#REF!/100))^$AG$3,0)</f>
        <v>#REF!</v>
      </c>
      <c r="AH12" s="25" t="e">
        <f>IF($AH$3&lt;=#REF!,$D12*(1+(#REF!/100))^$AH$3,0)</f>
        <v>#REF!</v>
      </c>
      <c r="AI12" s="25" t="e">
        <f>IF($AI$3&lt;=#REF!,$D12*(1+(#REF!/100))^$AI$3,0)</f>
        <v>#REF!</v>
      </c>
      <c r="AJ12" s="17" t="e">
        <f>IF($AJ$3&lt;=#REF!,$D12*(1+(#REF!/100))^$AJ$3,0)</f>
        <v>#REF!</v>
      </c>
      <c r="AK12" s="17" t="e">
        <f>IF($AK$3&lt;=#REF!,$D12*(1+(#REF!/100))^$AK$3,0)</f>
        <v>#REF!</v>
      </c>
      <c r="AL12" s="17" t="e">
        <f>IF($AL$3&lt;=#REF!,$D12*(1+(#REF!/100))^$AL$3,0)</f>
        <v>#REF!</v>
      </c>
      <c r="AM12" s="17" t="e">
        <f>IF($AM$3&lt;=#REF!,$D12*(1+(#REF!/100))^$AM$3,0)</f>
        <v>#REF!</v>
      </c>
      <c r="AN12" s="17" t="e">
        <f>IF($AN$3&lt;=#REF!,$D12*(1+(#REF!/100))^$AN$3,0)</f>
        <v>#REF!</v>
      </c>
      <c r="AO12" s="17" t="e">
        <f>IF($AO$3&lt;=#REF!,$D12*(1+(#REF!/100))^$AO$3,0)</f>
        <v>#REF!</v>
      </c>
      <c r="AP12" s="17" t="e">
        <f>IF($AP$3&lt;=#REF!,$D12*(1+(#REF!/100))^$AP$3,0)</f>
        <v>#REF!</v>
      </c>
      <c r="AQ12" s="17" t="e">
        <f>IF($AQ$3&lt;=#REF!,$D12*(1+(#REF!/100))^$AQ$3,0)</f>
        <v>#REF!</v>
      </c>
      <c r="AR12" s="17" t="e">
        <f>IF($AR$3&lt;=#REF!,$D12*(1+(#REF!/100))^$AR$3,0)</f>
        <v>#REF!</v>
      </c>
      <c r="AS12" s="17" t="e">
        <f>IF($AS$3&lt;=#REF!,$D12*(1+(#REF!/100))^$AS$3,0)</f>
        <v>#REF!</v>
      </c>
    </row>
    <row r="13" spans="2:45" x14ac:dyDescent="0.25">
      <c r="B13" s="2" t="e">
        <f>#REF!</f>
        <v>#REF!</v>
      </c>
      <c r="C13" s="20" t="s">
        <v>22</v>
      </c>
      <c r="D13" s="19" t="e">
        <f>#REF!*#REF!</f>
        <v>#REF!</v>
      </c>
      <c r="E13" s="17" t="e">
        <f>NPV(#REF!,'Costos operativos proyectados'!F13:AI13)</f>
        <v>#REF!</v>
      </c>
      <c r="F13" s="25" t="e">
        <f>IF($F$3&lt;=#REF!,$D13*(1+(#REF!/100))^$F$3,0)</f>
        <v>#REF!</v>
      </c>
      <c r="G13" s="25" t="e">
        <f>IF($G$3&lt;=#REF!,$D13*(1+(#REF!/100))^$G$3,0)</f>
        <v>#REF!</v>
      </c>
      <c r="H13" s="25" t="e">
        <f>IF($H$3&lt;=#REF!,$D13*(1+(#REF!/100))^$H$3,0)</f>
        <v>#REF!</v>
      </c>
      <c r="I13" s="25" t="e">
        <f>IF($I$3&lt;=#REF!,$D13*(1+(#REF!/100))^$I$3,0)</f>
        <v>#REF!</v>
      </c>
      <c r="J13" s="25" t="e">
        <f>IF($J$3&lt;=#REF!,$D13*(1+(#REF!/100))^$J$3,0)</f>
        <v>#REF!</v>
      </c>
      <c r="K13" s="25" t="e">
        <f>IF($K$3&lt;=#REF!,$D13*(1+(#REF!/100))^$K$3,0)</f>
        <v>#REF!</v>
      </c>
      <c r="L13" s="25" t="e">
        <f>IF($L$3&lt;=#REF!,$D13*(1+(#REF!/100))^$L$3,0)</f>
        <v>#REF!</v>
      </c>
      <c r="M13" s="25" t="e">
        <f>IF($M$3&lt;=#REF!,$D13*(1+(#REF!/100))^$M$3,0)</f>
        <v>#REF!</v>
      </c>
      <c r="N13" s="25" t="e">
        <f>IF($N$3&lt;=#REF!,$D13*(1+(#REF!/100))^$N$3,0)</f>
        <v>#REF!</v>
      </c>
      <c r="O13" s="25" t="e">
        <f>IF($O$3&lt;=#REF!,$D13*(1+(#REF!/100))^$O$3,0)</f>
        <v>#REF!</v>
      </c>
      <c r="P13" s="25" t="e">
        <f>IF($P$3&lt;=#REF!,$D13*(1+(#REF!/100))^$P$3,0)</f>
        <v>#REF!</v>
      </c>
      <c r="Q13" s="25" t="e">
        <f>IF($Q$3&lt;=#REF!,$D13*(1+(#REF!/100))^$Q$3,0)</f>
        <v>#REF!</v>
      </c>
      <c r="R13" s="25" t="e">
        <f>IF($R$3&lt;=#REF!,$D13*(1+(#REF!/100))^$R$3,0)</f>
        <v>#REF!</v>
      </c>
      <c r="S13" s="25" t="e">
        <f>IF($S$3&lt;=#REF!,$D13*(1+(#REF!/100))^$S$3,0)</f>
        <v>#REF!</v>
      </c>
      <c r="T13" s="25" t="e">
        <f>IF($T$3&lt;=#REF!,$D13*(1+(#REF!/100))^$T$3,0)</f>
        <v>#REF!</v>
      </c>
      <c r="U13" s="25" t="e">
        <f>IF($U$3&lt;=#REF!,$D13*(1+(#REF!/100))^$U$3,0)</f>
        <v>#REF!</v>
      </c>
      <c r="V13" s="25" t="e">
        <f>IF($V$3&lt;=#REF!,$D13*(1+(#REF!/100))^$V$3,0)</f>
        <v>#REF!</v>
      </c>
      <c r="W13" s="25" t="e">
        <f>IF($W$3&lt;=#REF!,$D13*(1+(#REF!/100))^$W$3,0)</f>
        <v>#REF!</v>
      </c>
      <c r="X13" s="25" t="e">
        <f>IF($X$3&lt;=#REF!,$D13*(1+(#REF!/100))^$X$3,0)</f>
        <v>#REF!</v>
      </c>
      <c r="Y13" s="25" t="e">
        <f>IF($Y$3&lt;=#REF!,$D13*(1+(#REF!/100))^$Y$3,0)</f>
        <v>#REF!</v>
      </c>
      <c r="Z13" s="25" t="e">
        <f>IF($Z$3&lt;=#REF!,$D13*(1+(#REF!/100))^$Z$3,0)</f>
        <v>#REF!</v>
      </c>
      <c r="AA13" s="25" t="e">
        <f>IF($AA$3&lt;=#REF!,$D13*(1+(#REF!/100))^$AA$3,0)</f>
        <v>#REF!</v>
      </c>
      <c r="AB13" s="25" t="e">
        <f>IF($AB$3&lt;=#REF!,$D13*(1+(#REF!/100))^$AB$3,0)</f>
        <v>#REF!</v>
      </c>
      <c r="AC13" s="25" t="e">
        <f>IF($AC$3&lt;=#REF!,$D13*(1+(#REF!/100))^$AC$3,0)</f>
        <v>#REF!</v>
      </c>
      <c r="AD13" s="25" t="e">
        <f>IF($AD$3&lt;=#REF!,$D13*(1+(#REF!/100))^$AD$3,0)</f>
        <v>#REF!</v>
      </c>
      <c r="AE13" s="25" t="e">
        <f>IF($AE$3&lt;=#REF!,$D13*(1+(#REF!/100))^$AE$3,0)</f>
        <v>#REF!</v>
      </c>
      <c r="AF13" s="25" t="e">
        <f>IF($AF$3&lt;=#REF!,$D13*(1+(#REF!/100))^$AF$3,0)</f>
        <v>#REF!</v>
      </c>
      <c r="AG13" s="25" t="e">
        <f>IF($AG$3&lt;=#REF!,$D13*(1+(#REF!/100))^$AG$3,0)</f>
        <v>#REF!</v>
      </c>
      <c r="AH13" s="25" t="e">
        <f>IF($AH$3&lt;=#REF!,$D13*(1+(#REF!/100))^$AH$3,0)</f>
        <v>#REF!</v>
      </c>
      <c r="AI13" s="25" t="e">
        <f>IF($AI$3&lt;=#REF!,$D13*(1+(#REF!/100))^$AI$3,0)</f>
        <v>#REF!</v>
      </c>
      <c r="AJ13" s="17" t="e">
        <f>IF($AJ$3&lt;=#REF!,$D13*(1+(#REF!/100))^$AJ$3,0)</f>
        <v>#REF!</v>
      </c>
      <c r="AK13" s="17" t="e">
        <f>IF($AK$3&lt;=#REF!,$D13*(1+(#REF!/100))^$AK$3,0)</f>
        <v>#REF!</v>
      </c>
      <c r="AL13" s="17" t="e">
        <f>IF($AL$3&lt;=#REF!,$D13*(1+(#REF!/100))^$AL$3,0)</f>
        <v>#REF!</v>
      </c>
      <c r="AM13" s="17" t="e">
        <f>IF($AM$3&lt;=#REF!,$D13*(1+(#REF!/100))^$AM$3,0)</f>
        <v>#REF!</v>
      </c>
      <c r="AN13" s="17" t="e">
        <f>IF($AN$3&lt;=#REF!,$D13*(1+(#REF!/100))^$AN$3,0)</f>
        <v>#REF!</v>
      </c>
      <c r="AO13" s="17" t="e">
        <f>IF($AO$3&lt;=#REF!,$D13*(1+(#REF!/100))^$AO$3,0)</f>
        <v>#REF!</v>
      </c>
      <c r="AP13" s="17" t="e">
        <f>IF($AP$3&lt;=#REF!,$D13*(1+(#REF!/100))^$AP$3,0)</f>
        <v>#REF!</v>
      </c>
      <c r="AQ13" s="17" t="e">
        <f>IF($AQ$3&lt;=#REF!,$D13*(1+(#REF!/100))^$AQ$3,0)</f>
        <v>#REF!</v>
      </c>
      <c r="AR13" s="17" t="e">
        <f>IF($AR$3&lt;=#REF!,$D13*(1+(#REF!/100))^$AR$3,0)</f>
        <v>#REF!</v>
      </c>
      <c r="AS13" s="17" t="e">
        <f>IF($AS$3&lt;=#REF!,$D13*(1+(#REF!/100))^$AS$3,0)</f>
        <v>#REF!</v>
      </c>
    </row>
    <row r="14" spans="2:45" x14ac:dyDescent="0.25">
      <c r="B14" s="2" t="e">
        <f>#REF!</f>
        <v>#REF!</v>
      </c>
      <c r="C14" s="20" t="s">
        <v>21</v>
      </c>
      <c r="D14" s="19" t="e">
        <f>#REF!*#REF!</f>
        <v>#REF!</v>
      </c>
      <c r="E14" s="17" t="e">
        <f>NPV(#REF!,'Costos operativos proyectados'!F14:AI14)</f>
        <v>#REF!</v>
      </c>
      <c r="F14" s="25" t="e">
        <f>IF($F$3&lt;=#REF!,$D14*(1+(#REF!/100))^$F$3,0)</f>
        <v>#REF!</v>
      </c>
      <c r="G14" s="25" t="e">
        <f>IF($G$3&lt;=#REF!,$D14*(1+(#REF!/100))^$G$3,0)</f>
        <v>#REF!</v>
      </c>
      <c r="H14" s="25" t="e">
        <f>IF($H$3&lt;=#REF!,$D14*(1+(#REF!/100))^$H$3,0)</f>
        <v>#REF!</v>
      </c>
      <c r="I14" s="25" t="e">
        <f>IF($I$3&lt;=#REF!,$D14*(1+(#REF!/100))^$I$3,0)</f>
        <v>#REF!</v>
      </c>
      <c r="J14" s="25" t="e">
        <f>IF($J$3&lt;=#REF!,$D14*(1+(#REF!/100))^$J$3,0)</f>
        <v>#REF!</v>
      </c>
      <c r="K14" s="25" t="e">
        <f>IF($K$3&lt;=#REF!,$D14*(1+(#REF!/100))^$K$3,0)</f>
        <v>#REF!</v>
      </c>
      <c r="L14" s="25" t="e">
        <f>IF($L$3&lt;=#REF!,$D14*(1+(#REF!/100))^$L$3,0)</f>
        <v>#REF!</v>
      </c>
      <c r="M14" s="25" t="e">
        <f>IF($M$3&lt;=#REF!,$D14*(1+(#REF!/100))^$M$3,0)</f>
        <v>#REF!</v>
      </c>
      <c r="N14" s="25" t="e">
        <f>IF($N$3&lt;=#REF!,$D14*(1+(#REF!/100))^$N$3,0)</f>
        <v>#REF!</v>
      </c>
      <c r="O14" s="25" t="e">
        <f>IF($O$3&lt;=#REF!,$D14*(1+(#REF!/100))^$O$3,0)</f>
        <v>#REF!</v>
      </c>
      <c r="P14" s="25" t="e">
        <f>IF($P$3&lt;=#REF!,$D14*(1+(#REF!/100))^$P$3,0)</f>
        <v>#REF!</v>
      </c>
      <c r="Q14" s="25" t="e">
        <f>IF($Q$3&lt;=#REF!,$D14*(1+(#REF!/100))^$Q$3,0)</f>
        <v>#REF!</v>
      </c>
      <c r="R14" s="25" t="e">
        <f>IF($R$3&lt;=#REF!,$D14*(1+(#REF!/100))^$R$3,0)</f>
        <v>#REF!</v>
      </c>
      <c r="S14" s="25" t="e">
        <f>IF($S$3&lt;=#REF!,$D14*(1+(#REF!/100))^$S$3,0)</f>
        <v>#REF!</v>
      </c>
      <c r="T14" s="25" t="e">
        <f>IF($T$3&lt;=#REF!,$D14*(1+(#REF!/100))^$T$3,0)</f>
        <v>#REF!</v>
      </c>
      <c r="U14" s="25" t="e">
        <f>IF($U$3&lt;=#REF!,$D14*(1+(#REF!/100))^$U$3,0)</f>
        <v>#REF!</v>
      </c>
      <c r="V14" s="25" t="e">
        <f>IF($V$3&lt;=#REF!,$D14*(1+(#REF!/100))^$V$3,0)</f>
        <v>#REF!</v>
      </c>
      <c r="W14" s="25" t="e">
        <f>IF($W$3&lt;=#REF!,$D14*(1+(#REF!/100))^$W$3,0)</f>
        <v>#REF!</v>
      </c>
      <c r="X14" s="25" t="e">
        <f>IF($X$3&lt;=#REF!,$D14*(1+(#REF!/100))^$X$3,0)</f>
        <v>#REF!</v>
      </c>
      <c r="Y14" s="25" t="e">
        <f>IF($Y$3&lt;=#REF!,$D14*(1+(#REF!/100))^$Y$3,0)</f>
        <v>#REF!</v>
      </c>
      <c r="Z14" s="25" t="e">
        <f>IF($Z$3&lt;=#REF!,$D14*(1+(#REF!/100))^$Z$3,0)</f>
        <v>#REF!</v>
      </c>
      <c r="AA14" s="25" t="e">
        <f>IF($AA$3&lt;=#REF!,$D14*(1+(#REF!/100))^$AA$3,0)</f>
        <v>#REF!</v>
      </c>
      <c r="AB14" s="25" t="e">
        <f>IF($AB$3&lt;=#REF!,$D14*(1+(#REF!/100))^$AB$3,0)</f>
        <v>#REF!</v>
      </c>
      <c r="AC14" s="25" t="e">
        <f>IF($AC$3&lt;=#REF!,$D14*(1+(#REF!/100))^$AC$3,0)</f>
        <v>#REF!</v>
      </c>
      <c r="AD14" s="25" t="e">
        <f>IF($AD$3&lt;=#REF!,$D14*(1+(#REF!/100))^$AD$3,0)</f>
        <v>#REF!</v>
      </c>
      <c r="AE14" s="25" t="e">
        <f>IF($AE$3&lt;=#REF!,$D14*(1+(#REF!/100))^$AE$3,0)</f>
        <v>#REF!</v>
      </c>
      <c r="AF14" s="25" t="e">
        <f>IF($AF$3&lt;=#REF!,$D14*(1+(#REF!/100))^$AF$3,0)</f>
        <v>#REF!</v>
      </c>
      <c r="AG14" s="25" t="e">
        <f>IF($AG$3&lt;=#REF!,$D14*(1+(#REF!/100))^$AG$3,0)</f>
        <v>#REF!</v>
      </c>
      <c r="AH14" s="25" t="e">
        <f>IF($AH$3&lt;=#REF!,$D14*(1+(#REF!/100))^$AH$3,0)</f>
        <v>#REF!</v>
      </c>
      <c r="AI14" s="25" t="e">
        <f>IF($AI$3&lt;=#REF!,$D14*(1+(#REF!/100))^$AI$3,0)</f>
        <v>#REF!</v>
      </c>
      <c r="AJ14" s="17" t="e">
        <f>IF($AJ$3&lt;=#REF!,$D14*(1+(#REF!/100))^$AJ$3,0)</f>
        <v>#REF!</v>
      </c>
      <c r="AK14" s="17" t="e">
        <f>IF($AK$3&lt;=#REF!,$D14*(1+(#REF!/100))^$AK$3,0)</f>
        <v>#REF!</v>
      </c>
      <c r="AL14" s="17" t="e">
        <f>IF($AL$3&lt;=#REF!,$D14*(1+(#REF!/100))^$AL$3,0)</f>
        <v>#REF!</v>
      </c>
      <c r="AM14" s="17" t="e">
        <f>IF($AM$3&lt;=#REF!,$D14*(1+(#REF!/100))^$AM$3,0)</f>
        <v>#REF!</v>
      </c>
      <c r="AN14" s="17" t="e">
        <f>IF($AN$3&lt;=#REF!,$D14*(1+(#REF!/100))^$AN$3,0)</f>
        <v>#REF!</v>
      </c>
      <c r="AO14" s="17" t="e">
        <f>IF($AO$3&lt;=#REF!,$D14*(1+(#REF!/100))^$AO$3,0)</f>
        <v>#REF!</v>
      </c>
      <c r="AP14" s="17" t="e">
        <f>IF($AP$3&lt;=#REF!,$D14*(1+(#REF!/100))^$AP$3,0)</f>
        <v>#REF!</v>
      </c>
      <c r="AQ14" s="17" t="e">
        <f>IF($AQ$3&lt;=#REF!,$D14*(1+(#REF!/100))^$AQ$3,0)</f>
        <v>#REF!</v>
      </c>
      <c r="AR14" s="17" t="e">
        <f>IF($AR$3&lt;=#REF!,$D14*(1+(#REF!/100))^$AR$3,0)</f>
        <v>#REF!</v>
      </c>
      <c r="AS14" s="17" t="e">
        <f>IF($AS$3&lt;=#REF!,$D14*(1+(#REF!/100))^$AS$3,0)</f>
        <v>#REF!</v>
      </c>
    </row>
    <row r="15" spans="2:45" x14ac:dyDescent="0.25">
      <c r="B15" s="2" t="e">
        <f>#REF!</f>
        <v>#REF!</v>
      </c>
      <c r="C15" s="20" t="s">
        <v>20</v>
      </c>
      <c r="D15" s="19" t="e">
        <f>#REF!*#REF!</f>
        <v>#REF!</v>
      </c>
      <c r="E15" s="17" t="e">
        <f>NPV(#REF!,'Costos operativos proyectados'!F15:AI15)</f>
        <v>#REF!</v>
      </c>
      <c r="F15" s="25" t="e">
        <f>IF($F$3&lt;=#REF!,$D15*(1+(#REF!/100))^$F$3,0)</f>
        <v>#REF!</v>
      </c>
      <c r="G15" s="25" t="e">
        <f>IF($G$3&lt;=#REF!,$D15*(1+(#REF!/100))^$G$3,0)</f>
        <v>#REF!</v>
      </c>
      <c r="H15" s="25" t="e">
        <f>IF($H$3&lt;=#REF!,$D15*(1+(#REF!/100))^$H$3,0)</f>
        <v>#REF!</v>
      </c>
      <c r="I15" s="25" t="e">
        <f>IF($I$3&lt;=#REF!,$D15*(1+(#REF!/100))^$I$3,0)</f>
        <v>#REF!</v>
      </c>
      <c r="J15" s="25" t="e">
        <f>IF($J$3&lt;=#REF!,$D15*(1+(#REF!/100))^$J$3,0)</f>
        <v>#REF!</v>
      </c>
      <c r="K15" s="25" t="e">
        <f>IF($K$3&lt;=#REF!,$D15*(1+(#REF!/100))^$K$3,0)</f>
        <v>#REF!</v>
      </c>
      <c r="L15" s="25" t="e">
        <f>IF($L$3&lt;=#REF!,$D15*(1+(#REF!/100))^$L$3,0)</f>
        <v>#REF!</v>
      </c>
      <c r="M15" s="25" t="e">
        <f>IF($M$3&lt;=#REF!,$D15*(1+(#REF!/100))^$M$3,0)</f>
        <v>#REF!</v>
      </c>
      <c r="N15" s="25" t="e">
        <f>IF($N$3&lt;=#REF!,$D15*(1+(#REF!/100))^$N$3,0)</f>
        <v>#REF!</v>
      </c>
      <c r="O15" s="25" t="e">
        <f>IF($O$3&lt;=#REF!,$D15*(1+(#REF!/100))^$O$3,0)</f>
        <v>#REF!</v>
      </c>
      <c r="P15" s="25" t="e">
        <f>IF($P$3&lt;=#REF!,$D15*(1+(#REF!/100))^$P$3,0)</f>
        <v>#REF!</v>
      </c>
      <c r="Q15" s="25" t="e">
        <f>IF($Q$3&lt;=#REF!,$D15*(1+(#REF!/100))^$Q$3,0)</f>
        <v>#REF!</v>
      </c>
      <c r="R15" s="25" t="e">
        <f>IF($R$3&lt;=#REF!,$D15*(1+(#REF!/100))^$R$3,0)</f>
        <v>#REF!</v>
      </c>
      <c r="S15" s="25" t="e">
        <f>IF($S$3&lt;=#REF!,$D15*(1+(#REF!/100))^$S$3,0)</f>
        <v>#REF!</v>
      </c>
      <c r="T15" s="25" t="e">
        <f>IF($T$3&lt;=#REF!,$D15*(1+(#REF!/100))^$T$3,0)</f>
        <v>#REF!</v>
      </c>
      <c r="U15" s="25" t="e">
        <f>IF($U$3&lt;=#REF!,$D15*(1+(#REF!/100))^$U$3,0)</f>
        <v>#REF!</v>
      </c>
      <c r="V15" s="25" t="e">
        <f>IF($V$3&lt;=#REF!,$D15*(1+(#REF!/100))^$V$3,0)</f>
        <v>#REF!</v>
      </c>
      <c r="W15" s="25" t="e">
        <f>IF($W$3&lt;=#REF!,$D15*(1+(#REF!/100))^$W$3,0)</f>
        <v>#REF!</v>
      </c>
      <c r="X15" s="25" t="e">
        <f>IF($X$3&lt;=#REF!,$D15*(1+(#REF!/100))^$X$3,0)</f>
        <v>#REF!</v>
      </c>
      <c r="Y15" s="25" t="e">
        <f>IF($Y$3&lt;=#REF!,$D15*(1+(#REF!/100))^$Y$3,0)</f>
        <v>#REF!</v>
      </c>
      <c r="Z15" s="25" t="e">
        <f>IF($Z$3&lt;=#REF!,$D15*(1+(#REF!/100))^$Z$3,0)</f>
        <v>#REF!</v>
      </c>
      <c r="AA15" s="25" t="e">
        <f>IF($AA$3&lt;=#REF!,$D15*(1+(#REF!/100))^$AA$3,0)</f>
        <v>#REF!</v>
      </c>
      <c r="AB15" s="25" t="e">
        <f>IF($AB$3&lt;=#REF!,$D15*(1+(#REF!/100))^$AB$3,0)</f>
        <v>#REF!</v>
      </c>
      <c r="AC15" s="25" t="e">
        <f>IF($AC$3&lt;=#REF!,$D15*(1+(#REF!/100))^$AC$3,0)</f>
        <v>#REF!</v>
      </c>
      <c r="AD15" s="25" t="e">
        <f>IF($AD$3&lt;=#REF!,$D15*(1+(#REF!/100))^$AD$3,0)</f>
        <v>#REF!</v>
      </c>
      <c r="AE15" s="25" t="e">
        <f>IF($AE$3&lt;=#REF!,$D15*(1+(#REF!/100))^$AE$3,0)</f>
        <v>#REF!</v>
      </c>
      <c r="AF15" s="25" t="e">
        <f>IF($AF$3&lt;=#REF!,$D15*(1+(#REF!/100))^$AF$3,0)</f>
        <v>#REF!</v>
      </c>
      <c r="AG15" s="25" t="e">
        <f>IF($AG$3&lt;=#REF!,$D15*(1+(#REF!/100))^$AG$3,0)</f>
        <v>#REF!</v>
      </c>
      <c r="AH15" s="25" t="e">
        <f>IF($AH$3&lt;=#REF!,$D15*(1+(#REF!/100))^$AH$3,0)</f>
        <v>#REF!</v>
      </c>
      <c r="AI15" s="25" t="e">
        <f>IF($AI$3&lt;=#REF!,$D15*(1+(#REF!/100))^$AI$3,0)</f>
        <v>#REF!</v>
      </c>
      <c r="AJ15" s="17" t="e">
        <f>IF($AJ$3&lt;=#REF!,$D15*(1+(#REF!/100))^$AJ$3,0)</f>
        <v>#REF!</v>
      </c>
      <c r="AK15" s="17" t="e">
        <f>IF($AK$3&lt;=#REF!,$D15*(1+(#REF!/100))^$AK$3,0)</f>
        <v>#REF!</v>
      </c>
      <c r="AL15" s="17" t="e">
        <f>IF($AL$3&lt;=#REF!,$D15*(1+(#REF!/100))^$AL$3,0)</f>
        <v>#REF!</v>
      </c>
      <c r="AM15" s="17" t="e">
        <f>IF($AM$3&lt;=#REF!,$D15*(1+(#REF!/100))^$AM$3,0)</f>
        <v>#REF!</v>
      </c>
      <c r="AN15" s="17" t="e">
        <f>IF($AN$3&lt;=#REF!,$D15*(1+(#REF!/100))^$AN$3,0)</f>
        <v>#REF!</v>
      </c>
      <c r="AO15" s="17" t="e">
        <f>IF($AO$3&lt;=#REF!,$D15*(1+(#REF!/100))^$AO$3,0)</f>
        <v>#REF!</v>
      </c>
      <c r="AP15" s="17" t="e">
        <f>IF($AP$3&lt;=#REF!,$D15*(1+(#REF!/100))^$AP$3,0)</f>
        <v>#REF!</v>
      </c>
      <c r="AQ15" s="17" t="e">
        <f>IF($AQ$3&lt;=#REF!,$D15*(1+(#REF!/100))^$AQ$3,0)</f>
        <v>#REF!</v>
      </c>
      <c r="AR15" s="17" t="e">
        <f>IF($AR$3&lt;=#REF!,$D15*(1+(#REF!/100))^$AR$3,0)</f>
        <v>#REF!</v>
      </c>
      <c r="AS15" s="17" t="e">
        <f>IF($AS$3&lt;=#REF!,$D15*(1+(#REF!/100))^$AS$3,0)</f>
        <v>#REF!</v>
      </c>
    </row>
    <row r="16" spans="2:45" x14ac:dyDescent="0.25">
      <c r="B16" s="2" t="e">
        <f>#REF!</f>
        <v>#REF!</v>
      </c>
      <c r="C16" s="20">
        <v>1</v>
      </c>
      <c r="D16" s="19" t="e">
        <f>#REF!*#REF!</f>
        <v>#REF!</v>
      </c>
      <c r="E16" s="17" t="e">
        <f>NPV(#REF!,'Costos operativos proyectados'!F16:AI16)</f>
        <v>#REF!</v>
      </c>
      <c r="F16" s="25" t="e">
        <f>IF($F$3&lt;=#REF!,$D16*(1+(#REF!/100))^$F$3,0)</f>
        <v>#REF!</v>
      </c>
      <c r="G16" s="25" t="e">
        <f>IF($G$3&lt;=#REF!,$D16*(1+(#REF!/100))^$G$3,0)</f>
        <v>#REF!</v>
      </c>
      <c r="H16" s="25" t="e">
        <f>IF($H$3&lt;=#REF!,$D16*(1+(#REF!/100))^$H$3,0)</f>
        <v>#REF!</v>
      </c>
      <c r="I16" s="25" t="e">
        <f>IF($I$3&lt;=#REF!,$D16*(1+(#REF!/100))^$I$3,0)</f>
        <v>#REF!</v>
      </c>
      <c r="J16" s="25" t="e">
        <f>IF($J$3&lt;=#REF!,$D16*(1+(#REF!/100))^$J$3,0)</f>
        <v>#REF!</v>
      </c>
      <c r="K16" s="25" t="e">
        <f>IF($K$3&lt;=#REF!,$D16*(1+(#REF!/100))^$K$3,0)</f>
        <v>#REF!</v>
      </c>
      <c r="L16" s="25" t="e">
        <f>IF($L$3&lt;=#REF!,$D16*(1+(#REF!/100))^$L$3,0)</f>
        <v>#REF!</v>
      </c>
      <c r="M16" s="25" t="e">
        <f>IF($M$3&lt;=#REF!,$D16*(1+(#REF!/100))^$M$3,0)</f>
        <v>#REF!</v>
      </c>
      <c r="N16" s="25" t="e">
        <f>IF($N$3&lt;=#REF!,$D16*(1+(#REF!/100))^$N$3,0)</f>
        <v>#REF!</v>
      </c>
      <c r="O16" s="25" t="e">
        <f>IF($O$3&lt;=#REF!,$D16*(1+(#REF!/100))^$O$3,0)</f>
        <v>#REF!</v>
      </c>
      <c r="P16" s="25" t="e">
        <f>IF($P$3&lt;=#REF!,$D16*(1+(#REF!/100))^$P$3,0)</f>
        <v>#REF!</v>
      </c>
      <c r="Q16" s="25" t="e">
        <f>IF($Q$3&lt;=#REF!,$D16*(1+(#REF!/100))^$Q$3,0)</f>
        <v>#REF!</v>
      </c>
      <c r="R16" s="25" t="e">
        <f>IF($R$3&lt;=#REF!,$D16*(1+(#REF!/100))^$R$3,0)</f>
        <v>#REF!</v>
      </c>
      <c r="S16" s="25" t="e">
        <f>IF($S$3&lt;=#REF!,$D16*(1+(#REF!/100))^$S$3,0)</f>
        <v>#REF!</v>
      </c>
      <c r="T16" s="25" t="e">
        <f>IF($T$3&lt;=#REF!,$D16*(1+(#REF!/100))^$T$3,0)</f>
        <v>#REF!</v>
      </c>
      <c r="U16" s="25" t="e">
        <f>IF($U$3&lt;=#REF!,$D16*(1+(#REF!/100))^$U$3,0)</f>
        <v>#REF!</v>
      </c>
      <c r="V16" s="25" t="e">
        <f>IF($V$3&lt;=#REF!,$D16*(1+(#REF!/100))^$V$3,0)</f>
        <v>#REF!</v>
      </c>
      <c r="W16" s="25" t="e">
        <f>IF($W$3&lt;=#REF!,$D16*(1+(#REF!/100))^$W$3,0)</f>
        <v>#REF!</v>
      </c>
      <c r="X16" s="25" t="e">
        <f>IF($X$3&lt;=#REF!,$D16*(1+(#REF!/100))^$X$3,0)</f>
        <v>#REF!</v>
      </c>
      <c r="Y16" s="25" t="e">
        <f>IF($Y$3&lt;=#REF!,$D16*(1+(#REF!/100))^$Y$3,0)</f>
        <v>#REF!</v>
      </c>
      <c r="Z16" s="25" t="e">
        <f>IF($Z$3&lt;=#REF!,$D16*(1+(#REF!/100))^$Z$3,0)</f>
        <v>#REF!</v>
      </c>
      <c r="AA16" s="25" t="e">
        <f>IF($AA$3&lt;=#REF!,$D16*(1+(#REF!/100))^$AA$3,0)</f>
        <v>#REF!</v>
      </c>
      <c r="AB16" s="25" t="e">
        <f>IF($AB$3&lt;=#REF!,$D16*(1+(#REF!/100))^$AB$3,0)</f>
        <v>#REF!</v>
      </c>
      <c r="AC16" s="25" t="e">
        <f>IF($AC$3&lt;=#REF!,$D16*(1+(#REF!/100))^$AC$3,0)</f>
        <v>#REF!</v>
      </c>
      <c r="AD16" s="25" t="e">
        <f>IF($AD$3&lt;=#REF!,$D16*(1+(#REF!/100))^$AD$3,0)</f>
        <v>#REF!</v>
      </c>
      <c r="AE16" s="25" t="e">
        <f>IF($AE$3&lt;=#REF!,$D16*(1+(#REF!/100))^$AE$3,0)</f>
        <v>#REF!</v>
      </c>
      <c r="AF16" s="25" t="e">
        <f>IF($AF$3&lt;=#REF!,$D16*(1+(#REF!/100))^$AF$3,0)</f>
        <v>#REF!</v>
      </c>
      <c r="AG16" s="25" t="e">
        <f>IF($AG$3&lt;=#REF!,$D16*(1+(#REF!/100))^$AG$3,0)</f>
        <v>#REF!</v>
      </c>
      <c r="AH16" s="25" t="e">
        <f>IF($AH$3&lt;=#REF!,$D16*(1+(#REF!/100))^$AH$3,0)</f>
        <v>#REF!</v>
      </c>
      <c r="AI16" s="25" t="e">
        <f>IF($AI$3&lt;=#REF!,$D16*(1+(#REF!/100))^$AI$3,0)</f>
        <v>#REF!</v>
      </c>
      <c r="AJ16" s="17" t="e">
        <f>IF($AJ$3&lt;=#REF!,$D16*(1+(#REF!/100))^$AJ$3,0)</f>
        <v>#REF!</v>
      </c>
      <c r="AK16" s="17" t="e">
        <f>IF($AK$3&lt;=#REF!,$D16*(1+(#REF!/100))^$AK$3,0)</f>
        <v>#REF!</v>
      </c>
      <c r="AL16" s="17" t="e">
        <f>IF($AL$3&lt;=#REF!,$D16*(1+(#REF!/100))^$AL$3,0)</f>
        <v>#REF!</v>
      </c>
      <c r="AM16" s="17" t="e">
        <f>IF($AM$3&lt;=#REF!,$D16*(1+(#REF!/100))^$AM$3,0)</f>
        <v>#REF!</v>
      </c>
      <c r="AN16" s="17" t="e">
        <f>IF($AN$3&lt;=#REF!,$D16*(1+(#REF!/100))^$AN$3,0)</f>
        <v>#REF!</v>
      </c>
      <c r="AO16" s="17" t="e">
        <f>IF($AO$3&lt;=#REF!,$D16*(1+(#REF!/100))^$AO$3,0)</f>
        <v>#REF!</v>
      </c>
      <c r="AP16" s="17" t="e">
        <f>IF($AP$3&lt;=#REF!,$D16*(1+(#REF!/100))^$AP$3,0)</f>
        <v>#REF!</v>
      </c>
      <c r="AQ16" s="17" t="e">
        <f>IF($AQ$3&lt;=#REF!,$D16*(1+(#REF!/100))^$AQ$3,0)</f>
        <v>#REF!</v>
      </c>
      <c r="AR16" s="17" t="e">
        <f>IF($AR$3&lt;=#REF!,$D16*(1+(#REF!/100))^$AR$3,0)</f>
        <v>#REF!</v>
      </c>
      <c r="AS16" s="17" t="e">
        <f>IF($AS$3&lt;=#REF!,$D16*(1+(#REF!/100))^$AS$3,0)</f>
        <v>#REF!</v>
      </c>
    </row>
    <row r="17" spans="2:45" x14ac:dyDescent="0.25">
      <c r="B17" s="2" t="e">
        <f>#REF!</f>
        <v>#REF!</v>
      </c>
      <c r="C17" s="20">
        <v>2</v>
      </c>
      <c r="D17" s="19" t="e">
        <f>#REF!*#REF!</f>
        <v>#REF!</v>
      </c>
      <c r="E17" s="17" t="e">
        <f>NPV(#REF!,'Costos operativos proyectados'!F17:AI17)</f>
        <v>#REF!</v>
      </c>
      <c r="F17" s="25" t="e">
        <f>IF($F$3&lt;=#REF!,$D17*(1+(#REF!/100))^$F$3,0)</f>
        <v>#REF!</v>
      </c>
      <c r="G17" s="25" t="e">
        <f>IF($G$3&lt;=#REF!,$D17*(1+(#REF!/100))^$G$3,0)</f>
        <v>#REF!</v>
      </c>
      <c r="H17" s="25" t="e">
        <f>IF($H$3&lt;=#REF!,$D17*(1+(#REF!/100))^$H$3,0)</f>
        <v>#REF!</v>
      </c>
      <c r="I17" s="25" t="e">
        <f>IF($I$3&lt;=#REF!,$D17*(1+(#REF!/100))^$I$3,0)</f>
        <v>#REF!</v>
      </c>
      <c r="J17" s="25" t="e">
        <f>IF($J$3&lt;=#REF!,$D17*(1+(#REF!/100))^$J$3,0)</f>
        <v>#REF!</v>
      </c>
      <c r="K17" s="25" t="e">
        <f>IF($K$3&lt;=#REF!,$D17*(1+(#REF!/100))^$K$3,0)</f>
        <v>#REF!</v>
      </c>
      <c r="L17" s="25" t="e">
        <f>IF($L$3&lt;=#REF!,$D17*(1+(#REF!/100))^$L$3,0)</f>
        <v>#REF!</v>
      </c>
      <c r="M17" s="25" t="e">
        <f>IF($M$3&lt;=#REF!,$D17*(1+(#REF!/100))^$M$3,0)</f>
        <v>#REF!</v>
      </c>
      <c r="N17" s="25" t="e">
        <f>IF($N$3&lt;=#REF!,$D17*(1+(#REF!/100))^$N$3,0)</f>
        <v>#REF!</v>
      </c>
      <c r="O17" s="25" t="e">
        <f>IF($O$3&lt;=#REF!,$D17*(1+(#REF!/100))^$O$3,0)</f>
        <v>#REF!</v>
      </c>
      <c r="P17" s="25" t="e">
        <f>IF($P$3&lt;=#REF!,$D17*(1+(#REF!/100))^$P$3,0)</f>
        <v>#REF!</v>
      </c>
      <c r="Q17" s="25" t="e">
        <f>IF($Q$3&lt;=#REF!,$D17*(1+(#REF!/100))^$Q$3,0)</f>
        <v>#REF!</v>
      </c>
      <c r="R17" s="25" t="e">
        <f>IF($R$3&lt;=#REF!,$D17*(1+(#REF!/100))^$R$3,0)</f>
        <v>#REF!</v>
      </c>
      <c r="S17" s="25" t="e">
        <f>IF($S$3&lt;=#REF!,$D17*(1+(#REF!/100))^$S$3,0)</f>
        <v>#REF!</v>
      </c>
      <c r="T17" s="25" t="e">
        <f>IF($T$3&lt;=#REF!,$D17*(1+(#REF!/100))^$T$3,0)</f>
        <v>#REF!</v>
      </c>
      <c r="U17" s="25" t="e">
        <f>IF($U$3&lt;=#REF!,$D17*(1+(#REF!/100))^$U$3,0)</f>
        <v>#REF!</v>
      </c>
      <c r="V17" s="25" t="e">
        <f>IF($V$3&lt;=#REF!,$D17*(1+(#REF!/100))^$V$3,0)</f>
        <v>#REF!</v>
      </c>
      <c r="W17" s="25" t="e">
        <f>IF($W$3&lt;=#REF!,$D17*(1+(#REF!/100))^$W$3,0)</f>
        <v>#REF!</v>
      </c>
      <c r="X17" s="25" t="e">
        <f>IF($X$3&lt;=#REF!,$D17*(1+(#REF!/100))^$X$3,0)</f>
        <v>#REF!</v>
      </c>
      <c r="Y17" s="25" t="e">
        <f>IF($Y$3&lt;=#REF!,$D17*(1+(#REF!/100))^$Y$3,0)</f>
        <v>#REF!</v>
      </c>
      <c r="Z17" s="25" t="e">
        <f>IF($Z$3&lt;=#REF!,$D17*(1+(#REF!/100))^$Z$3,0)</f>
        <v>#REF!</v>
      </c>
      <c r="AA17" s="25" t="e">
        <f>IF($AA$3&lt;=#REF!,$D17*(1+(#REF!/100))^$AA$3,0)</f>
        <v>#REF!</v>
      </c>
      <c r="AB17" s="25" t="e">
        <f>IF($AB$3&lt;=#REF!,$D17*(1+(#REF!/100))^$AB$3,0)</f>
        <v>#REF!</v>
      </c>
      <c r="AC17" s="25" t="e">
        <f>IF($AC$3&lt;=#REF!,$D17*(1+(#REF!/100))^$AC$3,0)</f>
        <v>#REF!</v>
      </c>
      <c r="AD17" s="25" t="e">
        <f>IF($AD$3&lt;=#REF!,$D17*(1+(#REF!/100))^$AD$3,0)</f>
        <v>#REF!</v>
      </c>
      <c r="AE17" s="25" t="e">
        <f>IF($AE$3&lt;=#REF!,$D17*(1+(#REF!/100))^$AE$3,0)</f>
        <v>#REF!</v>
      </c>
      <c r="AF17" s="25" t="e">
        <f>IF($AF$3&lt;=#REF!,$D17*(1+(#REF!/100))^$AF$3,0)</f>
        <v>#REF!</v>
      </c>
      <c r="AG17" s="25" t="e">
        <f>IF($AG$3&lt;=#REF!,$D17*(1+(#REF!/100))^$AG$3,0)</f>
        <v>#REF!</v>
      </c>
      <c r="AH17" s="25" t="e">
        <f>IF($AH$3&lt;=#REF!,$D17*(1+(#REF!/100))^$AH$3,0)</f>
        <v>#REF!</v>
      </c>
      <c r="AI17" s="25" t="e">
        <f>IF($AI$3&lt;=#REF!,$D17*(1+(#REF!/100))^$AI$3,0)</f>
        <v>#REF!</v>
      </c>
      <c r="AJ17" s="17" t="e">
        <f>IF($AJ$3&lt;=#REF!,$D17*(1+(#REF!/100))^$AJ$3,0)</f>
        <v>#REF!</v>
      </c>
      <c r="AK17" s="17" t="e">
        <f>IF($AK$3&lt;=#REF!,$D17*(1+(#REF!/100))^$AK$3,0)</f>
        <v>#REF!</v>
      </c>
      <c r="AL17" s="17" t="e">
        <f>IF($AL$3&lt;=#REF!,$D17*(1+(#REF!/100))^$AL$3,0)</f>
        <v>#REF!</v>
      </c>
      <c r="AM17" s="17" t="e">
        <f>IF($AM$3&lt;=#REF!,$D17*(1+(#REF!/100))^$AM$3,0)</f>
        <v>#REF!</v>
      </c>
      <c r="AN17" s="17" t="e">
        <f>IF($AN$3&lt;=#REF!,$D17*(1+(#REF!/100))^$AN$3,0)</f>
        <v>#REF!</v>
      </c>
      <c r="AO17" s="17" t="e">
        <f>IF($AO$3&lt;=#REF!,$D17*(1+(#REF!/100))^$AO$3,0)</f>
        <v>#REF!</v>
      </c>
      <c r="AP17" s="17" t="e">
        <f>IF($AP$3&lt;=#REF!,$D17*(1+(#REF!/100))^$AP$3,0)</f>
        <v>#REF!</v>
      </c>
      <c r="AQ17" s="17" t="e">
        <f>IF($AQ$3&lt;=#REF!,$D17*(1+(#REF!/100))^$AQ$3,0)</f>
        <v>#REF!</v>
      </c>
      <c r="AR17" s="17" t="e">
        <f>IF($AR$3&lt;=#REF!,$D17*(1+(#REF!/100))^$AR$3,0)</f>
        <v>#REF!</v>
      </c>
      <c r="AS17" s="17" t="e">
        <f>IF($AS$3&lt;=#REF!,$D17*(1+(#REF!/100))^$AS$3,0)</f>
        <v>#REF!</v>
      </c>
    </row>
    <row r="18" spans="2:45" x14ac:dyDescent="0.25">
      <c r="B18" s="2" t="e">
        <f>#REF!</f>
        <v>#REF!</v>
      </c>
      <c r="C18" s="20">
        <v>4</v>
      </c>
      <c r="D18" s="19" t="e">
        <f>#REF!*#REF!</f>
        <v>#REF!</v>
      </c>
      <c r="E18" s="17" t="e">
        <f>NPV(#REF!,'Costos operativos proyectados'!F18:AI18)</f>
        <v>#REF!</v>
      </c>
      <c r="F18" s="25" t="e">
        <f>IF($F$3&lt;=#REF!,$D18*(1+(#REF!/100))^$F$3,0)</f>
        <v>#REF!</v>
      </c>
      <c r="G18" s="25" t="e">
        <f>IF($G$3&lt;=#REF!,$D18*(1+(#REF!/100))^$G$3,0)</f>
        <v>#REF!</v>
      </c>
      <c r="H18" s="25" t="e">
        <f>IF($H$3&lt;=#REF!,$D18*(1+(#REF!/100))^$H$3,0)</f>
        <v>#REF!</v>
      </c>
      <c r="I18" s="25" t="e">
        <f>IF($I$3&lt;=#REF!,$D18*(1+(#REF!/100))^$I$3,0)</f>
        <v>#REF!</v>
      </c>
      <c r="J18" s="25" t="e">
        <f>IF($J$3&lt;=#REF!,$D18*(1+(#REF!/100))^$J$3,0)</f>
        <v>#REF!</v>
      </c>
      <c r="K18" s="25" t="e">
        <f>IF($K$3&lt;=#REF!,$D18*(1+(#REF!/100))^$K$3,0)</f>
        <v>#REF!</v>
      </c>
      <c r="L18" s="25" t="e">
        <f>IF($L$3&lt;=#REF!,$D18*(1+(#REF!/100))^$L$3,0)</f>
        <v>#REF!</v>
      </c>
      <c r="M18" s="25" t="e">
        <f>IF($M$3&lt;=#REF!,$D18*(1+(#REF!/100))^$M$3,0)</f>
        <v>#REF!</v>
      </c>
      <c r="N18" s="25" t="e">
        <f>IF($N$3&lt;=#REF!,$D18*(1+(#REF!/100))^$N$3,0)</f>
        <v>#REF!</v>
      </c>
      <c r="O18" s="25" t="e">
        <f>IF($O$3&lt;=#REF!,$D18*(1+(#REF!/100))^$O$3,0)</f>
        <v>#REF!</v>
      </c>
      <c r="P18" s="25" t="e">
        <f>IF($P$3&lt;=#REF!,$D18*(1+(#REF!/100))^$P$3,0)</f>
        <v>#REF!</v>
      </c>
      <c r="Q18" s="25" t="e">
        <f>IF($Q$3&lt;=#REF!,$D18*(1+(#REF!/100))^$Q$3,0)</f>
        <v>#REF!</v>
      </c>
      <c r="R18" s="25" t="e">
        <f>IF($R$3&lt;=#REF!,$D18*(1+(#REF!/100))^$R$3,0)</f>
        <v>#REF!</v>
      </c>
      <c r="S18" s="25" t="e">
        <f>IF($S$3&lt;=#REF!,$D18*(1+(#REF!/100))^$S$3,0)</f>
        <v>#REF!</v>
      </c>
      <c r="T18" s="25" t="e">
        <f>IF($T$3&lt;=#REF!,$D18*(1+(#REF!/100))^$T$3,0)</f>
        <v>#REF!</v>
      </c>
      <c r="U18" s="25" t="e">
        <f>IF($U$3&lt;=#REF!,$D18*(1+(#REF!/100))^$U$3,0)</f>
        <v>#REF!</v>
      </c>
      <c r="V18" s="25" t="e">
        <f>IF($V$3&lt;=#REF!,$D18*(1+(#REF!/100))^$V$3,0)</f>
        <v>#REF!</v>
      </c>
      <c r="W18" s="25" t="e">
        <f>IF($W$3&lt;=#REF!,$D18*(1+(#REF!/100))^$W$3,0)</f>
        <v>#REF!</v>
      </c>
      <c r="X18" s="25" t="e">
        <f>IF($X$3&lt;=#REF!,$D18*(1+(#REF!/100))^$X$3,0)</f>
        <v>#REF!</v>
      </c>
      <c r="Y18" s="25" t="e">
        <f>IF($Y$3&lt;=#REF!,$D18*(1+(#REF!/100))^$Y$3,0)</f>
        <v>#REF!</v>
      </c>
      <c r="Z18" s="25" t="e">
        <f>IF($Z$3&lt;=#REF!,$D18*(1+(#REF!/100))^$Z$3,0)</f>
        <v>#REF!</v>
      </c>
      <c r="AA18" s="25" t="e">
        <f>IF($AA$3&lt;=#REF!,$D18*(1+(#REF!/100))^$AA$3,0)</f>
        <v>#REF!</v>
      </c>
      <c r="AB18" s="25" t="e">
        <f>IF($AB$3&lt;=#REF!,$D18*(1+(#REF!/100))^$AB$3,0)</f>
        <v>#REF!</v>
      </c>
      <c r="AC18" s="25" t="e">
        <f>IF($AC$3&lt;=#REF!,$D18*(1+(#REF!/100))^$AC$3,0)</f>
        <v>#REF!</v>
      </c>
      <c r="AD18" s="25" t="e">
        <f>IF($AD$3&lt;=#REF!,$D18*(1+(#REF!/100))^$AD$3,0)</f>
        <v>#REF!</v>
      </c>
      <c r="AE18" s="25" t="e">
        <f>IF($AE$3&lt;=#REF!,$D18*(1+(#REF!/100))^$AE$3,0)</f>
        <v>#REF!</v>
      </c>
      <c r="AF18" s="25" t="e">
        <f>IF($AF$3&lt;=#REF!,$D18*(1+(#REF!/100))^$AF$3,0)</f>
        <v>#REF!</v>
      </c>
      <c r="AG18" s="25" t="e">
        <f>IF($AG$3&lt;=#REF!,$D18*(1+(#REF!/100))^$AG$3,0)</f>
        <v>#REF!</v>
      </c>
      <c r="AH18" s="25" t="e">
        <f>IF($AH$3&lt;=#REF!,$D18*(1+(#REF!/100))^$AH$3,0)</f>
        <v>#REF!</v>
      </c>
      <c r="AI18" s="25" t="e">
        <f>IF($AI$3&lt;=#REF!,$D18*(1+(#REF!/100))^$AI$3,0)</f>
        <v>#REF!</v>
      </c>
      <c r="AJ18" s="17" t="e">
        <f>IF($AJ$3&lt;=#REF!,$D18*(1+(#REF!/100))^$AJ$3,0)</f>
        <v>#REF!</v>
      </c>
      <c r="AK18" s="17" t="e">
        <f>IF($AK$3&lt;=#REF!,$D18*(1+(#REF!/100))^$AK$3,0)</f>
        <v>#REF!</v>
      </c>
      <c r="AL18" s="17" t="e">
        <f>IF($AL$3&lt;=#REF!,$D18*(1+(#REF!/100))^$AL$3,0)</f>
        <v>#REF!</v>
      </c>
      <c r="AM18" s="17" t="e">
        <f>IF($AM$3&lt;=#REF!,$D18*(1+(#REF!/100))^$AM$3,0)</f>
        <v>#REF!</v>
      </c>
      <c r="AN18" s="17" t="e">
        <f>IF($AN$3&lt;=#REF!,$D18*(1+(#REF!/100))^$AN$3,0)</f>
        <v>#REF!</v>
      </c>
      <c r="AO18" s="17" t="e">
        <f>IF($AO$3&lt;=#REF!,$D18*(1+(#REF!/100))^$AO$3,0)</f>
        <v>#REF!</v>
      </c>
      <c r="AP18" s="17" t="e">
        <f>IF($AP$3&lt;=#REF!,$D18*(1+(#REF!/100))^$AP$3,0)</f>
        <v>#REF!</v>
      </c>
      <c r="AQ18" s="17" t="e">
        <f>IF($AQ$3&lt;=#REF!,$D18*(1+(#REF!/100))^$AQ$3,0)</f>
        <v>#REF!</v>
      </c>
      <c r="AR18" s="17" t="e">
        <f>IF($AR$3&lt;=#REF!,$D18*(1+(#REF!/100))^$AR$3,0)</f>
        <v>#REF!</v>
      </c>
      <c r="AS18" s="17" t="e">
        <f>IF($AS$3&lt;=#REF!,$D18*(1+(#REF!/100))^$AS$3,0)</f>
        <v>#REF!</v>
      </c>
    </row>
    <row r="19" spans="2:45" x14ac:dyDescent="0.25">
      <c r="B19" s="2" t="e">
        <f>#REF!</f>
        <v>#REF!</v>
      </c>
      <c r="C19" s="20">
        <v>6</v>
      </c>
      <c r="D19" s="19" t="e">
        <f>#REF!*#REF!</f>
        <v>#REF!</v>
      </c>
      <c r="E19" s="17" t="e">
        <f>NPV(#REF!,'Costos operativos proyectados'!F19:AI19)</f>
        <v>#REF!</v>
      </c>
      <c r="F19" s="25" t="e">
        <f>IF($F$3&lt;=#REF!,$D19*(1+(#REF!/100))^$F$3,0)</f>
        <v>#REF!</v>
      </c>
      <c r="G19" s="25" t="e">
        <f>IF($G$3&lt;=#REF!,$D19*(1+(#REF!/100))^$G$3,0)</f>
        <v>#REF!</v>
      </c>
      <c r="H19" s="25" t="e">
        <f>IF($H$3&lt;=#REF!,$D19*(1+(#REF!/100))^$H$3,0)</f>
        <v>#REF!</v>
      </c>
      <c r="I19" s="25" t="e">
        <f>IF($I$3&lt;=#REF!,$D19*(1+(#REF!/100))^$I$3,0)</f>
        <v>#REF!</v>
      </c>
      <c r="J19" s="25" t="e">
        <f>IF($J$3&lt;=#REF!,$D19*(1+(#REF!/100))^$J$3,0)</f>
        <v>#REF!</v>
      </c>
      <c r="K19" s="25" t="e">
        <f>IF($K$3&lt;=#REF!,$D19*(1+(#REF!/100))^$K$3,0)</f>
        <v>#REF!</v>
      </c>
      <c r="L19" s="25" t="e">
        <f>IF($L$3&lt;=#REF!,$D19*(1+(#REF!/100))^$L$3,0)</f>
        <v>#REF!</v>
      </c>
      <c r="M19" s="25" t="e">
        <f>IF($M$3&lt;=#REF!,$D19*(1+(#REF!/100))^$M$3,0)</f>
        <v>#REF!</v>
      </c>
      <c r="N19" s="25" t="e">
        <f>IF($N$3&lt;=#REF!,$D19*(1+(#REF!/100))^$N$3,0)</f>
        <v>#REF!</v>
      </c>
      <c r="O19" s="25" t="e">
        <f>IF($O$3&lt;=#REF!,$D19*(1+(#REF!/100))^$O$3,0)</f>
        <v>#REF!</v>
      </c>
      <c r="P19" s="25" t="e">
        <f>IF($P$3&lt;=#REF!,$D19*(1+(#REF!/100))^$P$3,0)</f>
        <v>#REF!</v>
      </c>
      <c r="Q19" s="25" t="e">
        <f>IF($Q$3&lt;=#REF!,$D19*(1+(#REF!/100))^$Q$3,0)</f>
        <v>#REF!</v>
      </c>
      <c r="R19" s="25" t="e">
        <f>IF($R$3&lt;=#REF!,$D19*(1+(#REF!/100))^$R$3,0)</f>
        <v>#REF!</v>
      </c>
      <c r="S19" s="25" t="e">
        <f>IF($S$3&lt;=#REF!,$D19*(1+(#REF!/100))^$S$3,0)</f>
        <v>#REF!</v>
      </c>
      <c r="T19" s="25" t="e">
        <f>IF($T$3&lt;=#REF!,$D19*(1+(#REF!/100))^$T$3,0)</f>
        <v>#REF!</v>
      </c>
      <c r="U19" s="25" t="e">
        <f>IF($U$3&lt;=#REF!,$D19*(1+(#REF!/100))^$U$3,0)</f>
        <v>#REF!</v>
      </c>
      <c r="V19" s="25" t="e">
        <f>IF($V$3&lt;=#REF!,$D19*(1+(#REF!/100))^$V$3,0)</f>
        <v>#REF!</v>
      </c>
      <c r="W19" s="25" t="e">
        <f>IF($W$3&lt;=#REF!,$D19*(1+(#REF!/100))^$W$3,0)</f>
        <v>#REF!</v>
      </c>
      <c r="X19" s="25" t="e">
        <f>IF($X$3&lt;=#REF!,$D19*(1+(#REF!/100))^$X$3,0)</f>
        <v>#REF!</v>
      </c>
      <c r="Y19" s="25" t="e">
        <f>IF($Y$3&lt;=#REF!,$D19*(1+(#REF!/100))^$Y$3,0)</f>
        <v>#REF!</v>
      </c>
      <c r="Z19" s="25" t="e">
        <f>IF($Z$3&lt;=#REF!,$D19*(1+(#REF!/100))^$Z$3,0)</f>
        <v>#REF!</v>
      </c>
      <c r="AA19" s="25" t="e">
        <f>IF($AA$3&lt;=#REF!,$D19*(1+(#REF!/100))^$AA$3,0)</f>
        <v>#REF!</v>
      </c>
      <c r="AB19" s="25" t="e">
        <f>IF($AB$3&lt;=#REF!,$D19*(1+(#REF!/100))^$AB$3,0)</f>
        <v>#REF!</v>
      </c>
      <c r="AC19" s="25" t="e">
        <f>IF($AC$3&lt;=#REF!,$D19*(1+(#REF!/100))^$AC$3,0)</f>
        <v>#REF!</v>
      </c>
      <c r="AD19" s="25" t="e">
        <f>IF($AD$3&lt;=#REF!,$D19*(1+(#REF!/100))^$AD$3,0)</f>
        <v>#REF!</v>
      </c>
      <c r="AE19" s="25" t="e">
        <f>IF($AE$3&lt;=#REF!,$D19*(1+(#REF!/100))^$AE$3,0)</f>
        <v>#REF!</v>
      </c>
      <c r="AF19" s="25" t="e">
        <f>IF($AF$3&lt;=#REF!,$D19*(1+(#REF!/100))^$AF$3,0)</f>
        <v>#REF!</v>
      </c>
      <c r="AG19" s="25" t="e">
        <f>IF($AG$3&lt;=#REF!,$D19*(1+(#REF!/100))^$AG$3,0)</f>
        <v>#REF!</v>
      </c>
      <c r="AH19" s="25" t="e">
        <f>IF($AH$3&lt;=#REF!,$D19*(1+(#REF!/100))^$AH$3,0)</f>
        <v>#REF!</v>
      </c>
      <c r="AI19" s="25" t="e">
        <f>IF($AI$3&lt;=#REF!,$D19*(1+(#REF!/100))^$AI$3,0)</f>
        <v>#REF!</v>
      </c>
      <c r="AJ19" s="17" t="e">
        <f>IF($AJ$3&lt;=#REF!,$D19*(1+(#REF!/100))^$AJ$3,0)</f>
        <v>#REF!</v>
      </c>
      <c r="AK19" s="17" t="e">
        <f>IF($AK$3&lt;=#REF!,$D19*(1+(#REF!/100))^$AK$3,0)</f>
        <v>#REF!</v>
      </c>
      <c r="AL19" s="17" t="e">
        <f>IF($AL$3&lt;=#REF!,$D19*(1+(#REF!/100))^$AL$3,0)</f>
        <v>#REF!</v>
      </c>
      <c r="AM19" s="17" t="e">
        <f>IF($AM$3&lt;=#REF!,$D19*(1+(#REF!/100))^$AM$3,0)</f>
        <v>#REF!</v>
      </c>
      <c r="AN19" s="17" t="e">
        <f>IF($AN$3&lt;=#REF!,$D19*(1+(#REF!/100))^$AN$3,0)</f>
        <v>#REF!</v>
      </c>
      <c r="AO19" s="17" t="e">
        <f>IF($AO$3&lt;=#REF!,$D19*(1+(#REF!/100))^$AO$3,0)</f>
        <v>#REF!</v>
      </c>
      <c r="AP19" s="17" t="e">
        <f>IF($AP$3&lt;=#REF!,$D19*(1+(#REF!/100))^$AP$3,0)</f>
        <v>#REF!</v>
      </c>
      <c r="AQ19" s="17" t="e">
        <f>IF($AQ$3&lt;=#REF!,$D19*(1+(#REF!/100))^$AQ$3,0)</f>
        <v>#REF!</v>
      </c>
      <c r="AR19" s="17" t="e">
        <f>IF($AR$3&lt;=#REF!,$D19*(1+(#REF!/100))^$AR$3,0)</f>
        <v>#REF!</v>
      </c>
      <c r="AS19" s="17" t="e">
        <f>IF($AS$3&lt;=#REF!,$D19*(1+(#REF!/100))^$AS$3,0)</f>
        <v>#REF!</v>
      </c>
    </row>
    <row r="20" spans="2:45" x14ac:dyDescent="0.25">
      <c r="B20" s="2" t="e">
        <f>#REF!</f>
        <v>#REF!</v>
      </c>
      <c r="C20" s="20"/>
      <c r="D20" s="19" t="e">
        <f>#REF!*#REF!</f>
        <v>#REF!</v>
      </c>
      <c r="E20" s="17" t="e">
        <f>NPV(#REF!,'Costos operativos proyectados'!F20:AI20)</f>
        <v>#REF!</v>
      </c>
      <c r="F20" s="25" t="e">
        <f>IF($F$3&lt;=#REF!,$D20*(1+(#REF!/100))^$F$3,0)</f>
        <v>#REF!</v>
      </c>
      <c r="G20" s="25" t="e">
        <f>IF($G$3&lt;=#REF!,$D20*(1+(#REF!/100))^$G$3,0)</f>
        <v>#REF!</v>
      </c>
      <c r="H20" s="25" t="e">
        <f>IF($H$3&lt;=#REF!,$D20*(1+(#REF!/100))^$H$3,0)</f>
        <v>#REF!</v>
      </c>
      <c r="I20" s="25" t="e">
        <f>IF($I$3&lt;=#REF!,$D20*(1+(#REF!/100))^$I$3,0)</f>
        <v>#REF!</v>
      </c>
      <c r="J20" s="25" t="e">
        <f>IF($J$3&lt;=#REF!,$D20*(1+(#REF!/100))^$J$3,0)</f>
        <v>#REF!</v>
      </c>
      <c r="K20" s="25" t="e">
        <f>IF($K$3&lt;=#REF!,$D20*(1+(#REF!/100))^$K$3,0)</f>
        <v>#REF!</v>
      </c>
      <c r="L20" s="25" t="e">
        <f>IF($L$3&lt;=#REF!,$D20*(1+(#REF!/100))^$L$3,0)</f>
        <v>#REF!</v>
      </c>
      <c r="M20" s="25" t="e">
        <f>IF($M$3&lt;=#REF!,$D20*(1+(#REF!/100))^$M$3,0)</f>
        <v>#REF!</v>
      </c>
      <c r="N20" s="25" t="e">
        <f>IF($N$3&lt;=#REF!,$D20*(1+(#REF!/100))^$N$3,0)</f>
        <v>#REF!</v>
      </c>
      <c r="O20" s="25" t="e">
        <f>IF($O$3&lt;=#REF!,$D20*(1+(#REF!/100))^$O$3,0)</f>
        <v>#REF!</v>
      </c>
      <c r="P20" s="25" t="e">
        <f>IF($P$3&lt;=#REF!,$D20*(1+(#REF!/100))^$P$3,0)</f>
        <v>#REF!</v>
      </c>
      <c r="Q20" s="25" t="e">
        <f>IF($Q$3&lt;=#REF!,$D20*(1+(#REF!/100))^$Q$3,0)</f>
        <v>#REF!</v>
      </c>
      <c r="R20" s="25" t="e">
        <f>IF($R$3&lt;=#REF!,$D20*(1+(#REF!/100))^$R$3,0)</f>
        <v>#REF!</v>
      </c>
      <c r="S20" s="25" t="e">
        <f>IF($S$3&lt;=#REF!,$D20*(1+(#REF!/100))^$S$3,0)</f>
        <v>#REF!</v>
      </c>
      <c r="T20" s="25" t="e">
        <f>IF($T$3&lt;=#REF!,$D20*(1+(#REF!/100))^$T$3,0)</f>
        <v>#REF!</v>
      </c>
      <c r="U20" s="25" t="e">
        <f>IF($U$3&lt;=#REF!,$D20*(1+(#REF!/100))^$U$3,0)</f>
        <v>#REF!</v>
      </c>
      <c r="V20" s="25" t="e">
        <f>IF($V$3&lt;=#REF!,$D20*(1+(#REF!/100))^$V$3,0)</f>
        <v>#REF!</v>
      </c>
      <c r="W20" s="25" t="e">
        <f>IF($W$3&lt;=#REF!,$D20*(1+(#REF!/100))^$W$3,0)</f>
        <v>#REF!</v>
      </c>
      <c r="X20" s="25" t="e">
        <f>IF($X$3&lt;=#REF!,$D20*(1+(#REF!/100))^$X$3,0)</f>
        <v>#REF!</v>
      </c>
      <c r="Y20" s="25" t="e">
        <f>IF($Y$3&lt;=#REF!,$D20*(1+(#REF!/100))^$Y$3,0)</f>
        <v>#REF!</v>
      </c>
      <c r="Z20" s="25" t="e">
        <f>IF($Z$3&lt;=#REF!,$D20*(1+(#REF!/100))^$Z$3,0)</f>
        <v>#REF!</v>
      </c>
      <c r="AA20" s="25" t="e">
        <f>IF($AA$3&lt;=#REF!,$D20*(1+(#REF!/100))^$AA$3,0)</f>
        <v>#REF!</v>
      </c>
      <c r="AB20" s="25" t="e">
        <f>IF($AB$3&lt;=#REF!,$D20*(1+(#REF!/100))^$AB$3,0)</f>
        <v>#REF!</v>
      </c>
      <c r="AC20" s="25" t="e">
        <f>IF($AC$3&lt;=#REF!,$D20*(1+(#REF!/100))^$AC$3,0)</f>
        <v>#REF!</v>
      </c>
      <c r="AD20" s="25" t="e">
        <f>IF($AD$3&lt;=#REF!,$D20*(1+(#REF!/100))^$AD$3,0)</f>
        <v>#REF!</v>
      </c>
      <c r="AE20" s="25" t="e">
        <f>IF($AE$3&lt;=#REF!,$D20*(1+(#REF!/100))^$AE$3,0)</f>
        <v>#REF!</v>
      </c>
      <c r="AF20" s="25" t="e">
        <f>IF($AF$3&lt;=#REF!,$D20*(1+(#REF!/100))^$AF$3,0)</f>
        <v>#REF!</v>
      </c>
      <c r="AG20" s="25" t="e">
        <f>IF($AG$3&lt;=#REF!,$D20*(1+(#REF!/100))^$AG$3,0)</f>
        <v>#REF!</v>
      </c>
      <c r="AH20" s="25" t="e">
        <f>IF($AH$3&lt;=#REF!,$D20*(1+(#REF!/100))^$AH$3,0)</f>
        <v>#REF!</v>
      </c>
      <c r="AI20" s="25" t="e">
        <f>IF($AI$3&lt;=#REF!,$D20*(1+(#REF!/100))^$AI$3,0)</f>
        <v>#REF!</v>
      </c>
      <c r="AJ20" s="17" t="e">
        <f>IF($AJ$3&lt;=#REF!,$D20*(1+(#REF!/100))^$AJ$3,0)</f>
        <v>#REF!</v>
      </c>
      <c r="AK20" s="17" t="e">
        <f>IF($AK$3&lt;=#REF!,$D20*(1+(#REF!/100))^$AK$3,0)</f>
        <v>#REF!</v>
      </c>
      <c r="AL20" s="17" t="e">
        <f>IF($AL$3&lt;=#REF!,$D20*(1+(#REF!/100))^$AL$3,0)</f>
        <v>#REF!</v>
      </c>
      <c r="AM20" s="17" t="e">
        <f>IF($AM$3&lt;=#REF!,$D20*(1+(#REF!/100))^$AM$3,0)</f>
        <v>#REF!</v>
      </c>
      <c r="AN20" s="17" t="e">
        <f>IF($AN$3&lt;=#REF!,$D20*(1+(#REF!/100))^$AN$3,0)</f>
        <v>#REF!</v>
      </c>
      <c r="AO20" s="17" t="e">
        <f>IF($AO$3&lt;=#REF!,$D20*(1+(#REF!/100))^$AO$3,0)</f>
        <v>#REF!</v>
      </c>
      <c r="AP20" s="17" t="e">
        <f>IF($AP$3&lt;=#REF!,$D20*(1+(#REF!/100))^$AP$3,0)</f>
        <v>#REF!</v>
      </c>
      <c r="AQ20" s="17" t="e">
        <f>IF($AQ$3&lt;=#REF!,$D20*(1+(#REF!/100))^$AQ$3,0)</f>
        <v>#REF!</v>
      </c>
      <c r="AR20" s="17" t="e">
        <f>IF($AR$3&lt;=#REF!,$D20*(1+(#REF!/100))^$AR$3,0)</f>
        <v>#REF!</v>
      </c>
      <c r="AS20" s="17" t="e">
        <f>IF($AS$3&lt;=#REF!,$D20*(1+(#REF!/100))^$AS$3,0)</f>
        <v>#REF!</v>
      </c>
    </row>
    <row r="21" spans="2:45" x14ac:dyDescent="0.25">
      <c r="B21" s="2" t="e">
        <f>#REF!</f>
        <v>#REF!</v>
      </c>
      <c r="C21" s="20"/>
      <c r="D21" s="19" t="e">
        <f>#REF!*#REF!</f>
        <v>#REF!</v>
      </c>
      <c r="E21" s="17" t="e">
        <f>NPV(#REF!,'Costos operativos proyectados'!F21:AI21)</f>
        <v>#REF!</v>
      </c>
      <c r="F21" s="25" t="e">
        <f>IF($F$3&lt;=#REF!,$D21*(1+(#REF!/100))^$F$3,0)</f>
        <v>#REF!</v>
      </c>
      <c r="G21" s="25" t="e">
        <f>IF($G$3&lt;=#REF!,$D21*(1+(#REF!/100))^$G$3,0)</f>
        <v>#REF!</v>
      </c>
      <c r="H21" s="25" t="e">
        <f>IF($H$3&lt;=#REF!,$D21*(1+(#REF!/100))^$H$3,0)</f>
        <v>#REF!</v>
      </c>
      <c r="I21" s="25" t="e">
        <f>IF($I$3&lt;=#REF!,$D21*(1+(#REF!/100))^$I$3,0)</f>
        <v>#REF!</v>
      </c>
      <c r="J21" s="25" t="e">
        <f>IF($J$3&lt;=#REF!,$D21*(1+(#REF!/100))^$J$3,0)</f>
        <v>#REF!</v>
      </c>
      <c r="K21" s="25" t="e">
        <f>IF($K$3&lt;=#REF!,$D21*(1+(#REF!/100))^$K$3,0)</f>
        <v>#REF!</v>
      </c>
      <c r="L21" s="25" t="e">
        <f>IF($L$3&lt;=#REF!,$D21*(1+(#REF!/100))^$L$3,0)</f>
        <v>#REF!</v>
      </c>
      <c r="M21" s="25" t="e">
        <f>IF($M$3&lt;=#REF!,$D21*(1+(#REF!/100))^$M$3,0)</f>
        <v>#REF!</v>
      </c>
      <c r="N21" s="25" t="e">
        <f>IF($N$3&lt;=#REF!,$D21*(1+(#REF!/100))^$N$3,0)</f>
        <v>#REF!</v>
      </c>
      <c r="O21" s="25" t="e">
        <f>IF($O$3&lt;=#REF!,$D21*(1+(#REF!/100))^$O$3,0)</f>
        <v>#REF!</v>
      </c>
      <c r="P21" s="25" t="e">
        <f>IF($P$3&lt;=#REF!,$D21*(1+(#REF!/100))^$P$3,0)</f>
        <v>#REF!</v>
      </c>
      <c r="Q21" s="25" t="e">
        <f>IF($Q$3&lt;=#REF!,$D21*(1+(#REF!/100))^$Q$3,0)</f>
        <v>#REF!</v>
      </c>
      <c r="R21" s="25" t="e">
        <f>IF($R$3&lt;=#REF!,$D21*(1+(#REF!/100))^$R$3,0)</f>
        <v>#REF!</v>
      </c>
      <c r="S21" s="25" t="e">
        <f>IF($S$3&lt;=#REF!,$D21*(1+(#REF!/100))^$S$3,0)</f>
        <v>#REF!</v>
      </c>
      <c r="T21" s="25" t="e">
        <f>IF($T$3&lt;=#REF!,$D21*(1+(#REF!/100))^$T$3,0)</f>
        <v>#REF!</v>
      </c>
      <c r="U21" s="25" t="e">
        <f>IF($U$3&lt;=#REF!,$D21*(1+(#REF!/100))^$U$3,0)</f>
        <v>#REF!</v>
      </c>
      <c r="V21" s="25" t="e">
        <f>IF($V$3&lt;=#REF!,$D21*(1+(#REF!/100))^$V$3,0)</f>
        <v>#REF!</v>
      </c>
      <c r="W21" s="25" t="e">
        <f>IF($W$3&lt;=#REF!,$D21*(1+(#REF!/100))^$W$3,0)</f>
        <v>#REF!</v>
      </c>
      <c r="X21" s="25" t="e">
        <f>IF($X$3&lt;=#REF!,$D21*(1+(#REF!/100))^$X$3,0)</f>
        <v>#REF!</v>
      </c>
      <c r="Y21" s="25" t="e">
        <f>IF($Y$3&lt;=#REF!,$D21*(1+(#REF!/100))^$Y$3,0)</f>
        <v>#REF!</v>
      </c>
      <c r="Z21" s="25" t="e">
        <f>IF($Z$3&lt;=#REF!,$D21*(1+(#REF!/100))^$Z$3,0)</f>
        <v>#REF!</v>
      </c>
      <c r="AA21" s="25" t="e">
        <f>IF($AA$3&lt;=#REF!,$D21*(1+(#REF!/100))^$AA$3,0)</f>
        <v>#REF!</v>
      </c>
      <c r="AB21" s="25" t="e">
        <f>IF($AB$3&lt;=#REF!,$D21*(1+(#REF!/100))^$AB$3,0)</f>
        <v>#REF!</v>
      </c>
      <c r="AC21" s="25" t="e">
        <f>IF($AC$3&lt;=#REF!,$D21*(1+(#REF!/100))^$AC$3,0)</f>
        <v>#REF!</v>
      </c>
      <c r="AD21" s="25" t="e">
        <f>IF($AD$3&lt;=#REF!,$D21*(1+(#REF!/100))^$AD$3,0)</f>
        <v>#REF!</v>
      </c>
      <c r="AE21" s="25" t="e">
        <f>IF($AE$3&lt;=#REF!,$D21*(1+(#REF!/100))^$AE$3,0)</f>
        <v>#REF!</v>
      </c>
      <c r="AF21" s="25" t="e">
        <f>IF($AF$3&lt;=#REF!,$D21*(1+(#REF!/100))^$AF$3,0)</f>
        <v>#REF!</v>
      </c>
      <c r="AG21" s="25" t="e">
        <f>IF($AG$3&lt;=#REF!,$D21*(1+(#REF!/100))^$AG$3,0)</f>
        <v>#REF!</v>
      </c>
      <c r="AH21" s="25" t="e">
        <f>IF($AH$3&lt;=#REF!,$D21*(1+(#REF!/100))^$AH$3,0)</f>
        <v>#REF!</v>
      </c>
      <c r="AI21" s="25" t="e">
        <f>IF($AI$3&lt;=#REF!,$D21*(1+(#REF!/100))^$AI$3,0)</f>
        <v>#REF!</v>
      </c>
      <c r="AJ21" s="17" t="e">
        <f>IF($AJ$3&lt;=#REF!,$D21*(1+(#REF!/100))^$AJ$3,0)</f>
        <v>#REF!</v>
      </c>
      <c r="AK21" s="17" t="e">
        <f>IF($AK$3&lt;=#REF!,$D21*(1+(#REF!/100))^$AK$3,0)</f>
        <v>#REF!</v>
      </c>
      <c r="AL21" s="17" t="e">
        <f>IF($AL$3&lt;=#REF!,$D21*(1+(#REF!/100))^$AL$3,0)</f>
        <v>#REF!</v>
      </c>
      <c r="AM21" s="17" t="e">
        <f>IF($AM$3&lt;=#REF!,$D21*(1+(#REF!/100))^$AM$3,0)</f>
        <v>#REF!</v>
      </c>
      <c r="AN21" s="17" t="e">
        <f>IF($AN$3&lt;=#REF!,$D21*(1+(#REF!/100))^$AN$3,0)</f>
        <v>#REF!</v>
      </c>
      <c r="AO21" s="17" t="e">
        <f>IF($AO$3&lt;=#REF!,$D21*(1+(#REF!/100))^$AO$3,0)</f>
        <v>#REF!</v>
      </c>
      <c r="AP21" s="17" t="e">
        <f>IF($AP$3&lt;=#REF!,$D21*(1+(#REF!/100))^$AP$3,0)</f>
        <v>#REF!</v>
      </c>
      <c r="AQ21" s="17" t="e">
        <f>IF($AQ$3&lt;=#REF!,$D21*(1+(#REF!/100))^$AQ$3,0)</f>
        <v>#REF!</v>
      </c>
      <c r="AR21" s="17" t="e">
        <f>IF($AR$3&lt;=#REF!,$D21*(1+(#REF!/100))^$AR$3,0)</f>
        <v>#REF!</v>
      </c>
      <c r="AS21" s="17" t="e">
        <f>IF($AS$3&lt;=#REF!,$D21*(1+(#REF!/100))^$AS$3,0)</f>
        <v>#REF!</v>
      </c>
    </row>
    <row r="22" spans="2:45" x14ac:dyDescent="0.25">
      <c r="B22" s="2" t="e">
        <f>#REF!</f>
        <v>#REF!</v>
      </c>
      <c r="C22" s="20"/>
      <c r="D22" s="19" t="e">
        <f>#REF!*#REF!</f>
        <v>#REF!</v>
      </c>
      <c r="E22" s="17" t="e">
        <f>NPV(#REF!,'Costos operativos proyectados'!F22:AI22)</f>
        <v>#REF!</v>
      </c>
      <c r="F22" s="25" t="e">
        <f>IF($F$3&lt;=#REF!,$D22*(1+(#REF!/100))^$F$3,0)</f>
        <v>#REF!</v>
      </c>
      <c r="G22" s="25" t="e">
        <f>IF($G$3&lt;=#REF!,$D22*(1+(#REF!/100))^$G$3,0)</f>
        <v>#REF!</v>
      </c>
      <c r="H22" s="25" t="e">
        <f>IF($H$3&lt;=#REF!,$D22*(1+(#REF!/100))^$H$3,0)</f>
        <v>#REF!</v>
      </c>
      <c r="I22" s="25" t="e">
        <f>IF($I$3&lt;=#REF!,$D22*(1+(#REF!/100))^$I$3,0)</f>
        <v>#REF!</v>
      </c>
      <c r="J22" s="25" t="e">
        <f>IF($J$3&lt;=#REF!,$D22*(1+(#REF!/100))^$J$3,0)</f>
        <v>#REF!</v>
      </c>
      <c r="K22" s="25" t="e">
        <f>IF($K$3&lt;=#REF!,$D22*(1+(#REF!/100))^$K$3,0)</f>
        <v>#REF!</v>
      </c>
      <c r="L22" s="25" t="e">
        <f>IF($L$3&lt;=#REF!,$D22*(1+(#REF!/100))^$L$3,0)</f>
        <v>#REF!</v>
      </c>
      <c r="M22" s="25" t="e">
        <f>IF($M$3&lt;=#REF!,$D22*(1+(#REF!/100))^$M$3,0)</f>
        <v>#REF!</v>
      </c>
      <c r="N22" s="25" t="e">
        <f>IF($N$3&lt;=#REF!,$D22*(1+(#REF!/100))^$N$3,0)</f>
        <v>#REF!</v>
      </c>
      <c r="O22" s="25" t="e">
        <f>IF($O$3&lt;=#REF!,$D22*(1+(#REF!/100))^$O$3,0)</f>
        <v>#REF!</v>
      </c>
      <c r="P22" s="25" t="e">
        <f>IF($P$3&lt;=#REF!,$D22*(1+(#REF!/100))^$P$3,0)</f>
        <v>#REF!</v>
      </c>
      <c r="Q22" s="25" t="e">
        <f>IF($Q$3&lt;=#REF!,$D22*(1+(#REF!/100))^$Q$3,0)</f>
        <v>#REF!</v>
      </c>
      <c r="R22" s="25" t="e">
        <f>IF($R$3&lt;=#REF!,$D22*(1+(#REF!/100))^$R$3,0)</f>
        <v>#REF!</v>
      </c>
      <c r="S22" s="25" t="e">
        <f>IF($S$3&lt;=#REF!,$D22*(1+(#REF!/100))^$S$3,0)</f>
        <v>#REF!</v>
      </c>
      <c r="T22" s="25" t="e">
        <f>IF($T$3&lt;=#REF!,$D22*(1+(#REF!/100))^$T$3,0)</f>
        <v>#REF!</v>
      </c>
      <c r="U22" s="25" t="e">
        <f>IF($U$3&lt;=#REF!,$D22*(1+(#REF!/100))^$U$3,0)</f>
        <v>#REF!</v>
      </c>
      <c r="V22" s="25" t="e">
        <f>IF($V$3&lt;=#REF!,$D22*(1+(#REF!/100))^$V$3,0)</f>
        <v>#REF!</v>
      </c>
      <c r="W22" s="25" t="e">
        <f>IF($W$3&lt;=#REF!,$D22*(1+(#REF!/100))^$W$3,0)</f>
        <v>#REF!</v>
      </c>
      <c r="X22" s="25" t="e">
        <f>IF($X$3&lt;=#REF!,$D22*(1+(#REF!/100))^$X$3,0)</f>
        <v>#REF!</v>
      </c>
      <c r="Y22" s="25" t="e">
        <f>IF($Y$3&lt;=#REF!,$D22*(1+(#REF!/100))^$Y$3,0)</f>
        <v>#REF!</v>
      </c>
      <c r="Z22" s="25" t="e">
        <f>IF($Z$3&lt;=#REF!,$D22*(1+(#REF!/100))^$Z$3,0)</f>
        <v>#REF!</v>
      </c>
      <c r="AA22" s="25" t="e">
        <f>IF($AA$3&lt;=#REF!,$D22*(1+(#REF!/100))^$AA$3,0)</f>
        <v>#REF!</v>
      </c>
      <c r="AB22" s="25" t="e">
        <f>IF($AB$3&lt;=#REF!,$D22*(1+(#REF!/100))^$AB$3,0)</f>
        <v>#REF!</v>
      </c>
      <c r="AC22" s="25" t="e">
        <f>IF($AC$3&lt;=#REF!,$D22*(1+(#REF!/100))^$AC$3,0)</f>
        <v>#REF!</v>
      </c>
      <c r="AD22" s="25" t="e">
        <f>IF($AD$3&lt;=#REF!,$D22*(1+(#REF!/100))^$AD$3,0)</f>
        <v>#REF!</v>
      </c>
      <c r="AE22" s="25" t="e">
        <f>IF($AE$3&lt;=#REF!,$D22*(1+(#REF!/100))^$AE$3,0)</f>
        <v>#REF!</v>
      </c>
      <c r="AF22" s="25" t="e">
        <f>IF($AF$3&lt;=#REF!,$D22*(1+(#REF!/100))^$AF$3,0)</f>
        <v>#REF!</v>
      </c>
      <c r="AG22" s="25" t="e">
        <f>IF($AG$3&lt;=#REF!,$D22*(1+(#REF!/100))^$AG$3,0)</f>
        <v>#REF!</v>
      </c>
      <c r="AH22" s="25" t="e">
        <f>IF($AH$3&lt;=#REF!,$D22*(1+(#REF!/100))^$AH$3,0)</f>
        <v>#REF!</v>
      </c>
      <c r="AI22" s="25" t="e">
        <f>IF($AI$3&lt;=#REF!,$D22*(1+(#REF!/100))^$AI$3,0)</f>
        <v>#REF!</v>
      </c>
      <c r="AJ22" s="17" t="e">
        <f>IF($AJ$3&lt;=#REF!,$D22*(1+(#REF!/100))^$AJ$3,0)</f>
        <v>#REF!</v>
      </c>
      <c r="AK22" s="17" t="e">
        <f>IF($AK$3&lt;=#REF!,$D22*(1+(#REF!/100))^$AK$3,0)</f>
        <v>#REF!</v>
      </c>
      <c r="AL22" s="17" t="e">
        <f>IF($AL$3&lt;=#REF!,$D22*(1+(#REF!/100))^$AL$3,0)</f>
        <v>#REF!</v>
      </c>
      <c r="AM22" s="17" t="e">
        <f>IF($AM$3&lt;=#REF!,$D22*(1+(#REF!/100))^$AM$3,0)</f>
        <v>#REF!</v>
      </c>
      <c r="AN22" s="17" t="e">
        <f>IF($AN$3&lt;=#REF!,$D22*(1+(#REF!/100))^$AN$3,0)</f>
        <v>#REF!</v>
      </c>
      <c r="AO22" s="17" t="e">
        <f>IF($AO$3&lt;=#REF!,$D22*(1+(#REF!/100))^$AO$3,0)</f>
        <v>#REF!</v>
      </c>
      <c r="AP22" s="17" t="e">
        <f>IF($AP$3&lt;=#REF!,$D22*(1+(#REF!/100))^$AP$3,0)</f>
        <v>#REF!</v>
      </c>
      <c r="AQ22" s="17" t="e">
        <f>IF($AQ$3&lt;=#REF!,$D22*(1+(#REF!/100))^$AQ$3,0)</f>
        <v>#REF!</v>
      </c>
      <c r="AR22" s="17" t="e">
        <f>IF($AR$3&lt;=#REF!,$D22*(1+(#REF!/100))^$AR$3,0)</f>
        <v>#REF!</v>
      </c>
      <c r="AS22" s="17" t="e">
        <f>IF($AS$3&lt;=#REF!,$D22*(1+(#REF!/100))^$AS$3,0)</f>
        <v>#REF!</v>
      </c>
    </row>
    <row r="23" spans="2:45" x14ac:dyDescent="0.25">
      <c r="B23" s="2" t="e">
        <f>#REF!</f>
        <v>#REF!</v>
      </c>
      <c r="C23" s="21"/>
      <c r="D23" s="19" t="e">
        <f>#REF!*#REF!</f>
        <v>#REF!</v>
      </c>
      <c r="E23" s="17" t="e">
        <f>NPV(#REF!,'Costos operativos proyectados'!F23:AI23)</f>
        <v>#REF!</v>
      </c>
      <c r="F23" s="25" t="e">
        <f>IF($F$3&lt;=#REF!,$D23*(1+(#REF!/100))^$F$3,0)</f>
        <v>#REF!</v>
      </c>
      <c r="G23" s="25" t="e">
        <f>IF($G$3&lt;=#REF!,$D23*(1+(#REF!/100))^$G$3,0)</f>
        <v>#REF!</v>
      </c>
      <c r="H23" s="25" t="e">
        <f>IF($H$3&lt;=#REF!,$D23*(1+(#REF!/100))^$H$3,0)</f>
        <v>#REF!</v>
      </c>
      <c r="I23" s="25" t="e">
        <f>IF($I$3&lt;=#REF!,$D23*(1+(#REF!/100))^$I$3,0)</f>
        <v>#REF!</v>
      </c>
      <c r="J23" s="25" t="e">
        <f>IF($J$3&lt;=#REF!,$D23*(1+(#REF!/100))^$J$3,0)</f>
        <v>#REF!</v>
      </c>
      <c r="K23" s="25" t="e">
        <f>IF($K$3&lt;=#REF!,$D23*(1+(#REF!/100))^$K$3,0)</f>
        <v>#REF!</v>
      </c>
      <c r="L23" s="25" t="e">
        <f>IF($L$3&lt;=#REF!,$D23*(1+(#REF!/100))^$L$3,0)</f>
        <v>#REF!</v>
      </c>
      <c r="M23" s="25" t="e">
        <f>IF($M$3&lt;=#REF!,$D23*(1+(#REF!/100))^$M$3,0)</f>
        <v>#REF!</v>
      </c>
      <c r="N23" s="25" t="e">
        <f>IF($N$3&lt;=#REF!,$D23*(1+(#REF!/100))^$N$3,0)</f>
        <v>#REF!</v>
      </c>
      <c r="O23" s="25" t="e">
        <f>IF($O$3&lt;=#REF!,$D23*(1+(#REF!/100))^$O$3,0)</f>
        <v>#REF!</v>
      </c>
      <c r="P23" s="25" t="e">
        <f>IF($P$3&lt;=#REF!,$D23*(1+(#REF!/100))^$P$3,0)</f>
        <v>#REF!</v>
      </c>
      <c r="Q23" s="25" t="e">
        <f>IF($Q$3&lt;=#REF!,$D23*(1+(#REF!/100))^$Q$3,0)</f>
        <v>#REF!</v>
      </c>
      <c r="R23" s="25" t="e">
        <f>IF($R$3&lt;=#REF!,$D23*(1+(#REF!/100))^$R$3,0)</f>
        <v>#REF!</v>
      </c>
      <c r="S23" s="25" t="e">
        <f>IF($S$3&lt;=#REF!,$D23*(1+(#REF!/100))^$S$3,0)</f>
        <v>#REF!</v>
      </c>
      <c r="T23" s="25" t="e">
        <f>IF($T$3&lt;=#REF!,$D23*(1+(#REF!/100))^$T$3,0)</f>
        <v>#REF!</v>
      </c>
      <c r="U23" s="25" t="e">
        <f>IF($U$3&lt;=#REF!,$D23*(1+(#REF!/100))^$U$3,0)</f>
        <v>#REF!</v>
      </c>
      <c r="V23" s="25" t="e">
        <f>IF($V$3&lt;=#REF!,$D23*(1+(#REF!/100))^$V$3,0)</f>
        <v>#REF!</v>
      </c>
      <c r="W23" s="25" t="e">
        <f>IF($W$3&lt;=#REF!,$D23*(1+(#REF!/100))^$W$3,0)</f>
        <v>#REF!</v>
      </c>
      <c r="X23" s="25" t="e">
        <f>IF($X$3&lt;=#REF!,$D23*(1+(#REF!/100))^$X$3,0)</f>
        <v>#REF!</v>
      </c>
      <c r="Y23" s="25" t="e">
        <f>IF($Y$3&lt;=#REF!,$D23*(1+(#REF!/100))^$Y$3,0)</f>
        <v>#REF!</v>
      </c>
      <c r="Z23" s="25" t="e">
        <f>IF($Z$3&lt;=#REF!,$D23*(1+(#REF!/100))^$Z$3,0)</f>
        <v>#REF!</v>
      </c>
      <c r="AA23" s="25" t="e">
        <f>IF($AA$3&lt;=#REF!,$D23*(1+(#REF!/100))^$AA$3,0)</f>
        <v>#REF!</v>
      </c>
      <c r="AB23" s="25" t="e">
        <f>IF($AB$3&lt;=#REF!,$D23*(1+(#REF!/100))^$AB$3,0)</f>
        <v>#REF!</v>
      </c>
      <c r="AC23" s="25" t="e">
        <f>IF($AC$3&lt;=#REF!,$D23*(1+(#REF!/100))^$AC$3,0)</f>
        <v>#REF!</v>
      </c>
      <c r="AD23" s="25" t="e">
        <f>IF($AD$3&lt;=#REF!,$D23*(1+(#REF!/100))^$AD$3,0)</f>
        <v>#REF!</v>
      </c>
      <c r="AE23" s="25" t="e">
        <f>IF($AE$3&lt;=#REF!,$D23*(1+(#REF!/100))^$AE$3,0)</f>
        <v>#REF!</v>
      </c>
      <c r="AF23" s="25" t="e">
        <f>IF($AF$3&lt;=#REF!,$D23*(1+(#REF!/100))^$AF$3,0)</f>
        <v>#REF!</v>
      </c>
      <c r="AG23" s="25" t="e">
        <f>IF($AG$3&lt;=#REF!,$D23*(1+(#REF!/100))^$AG$3,0)</f>
        <v>#REF!</v>
      </c>
      <c r="AH23" s="25" t="e">
        <f>IF($AH$3&lt;=#REF!,$D23*(1+(#REF!/100))^$AH$3,0)</f>
        <v>#REF!</v>
      </c>
      <c r="AI23" s="25" t="e">
        <f>IF($AI$3&lt;=#REF!,$D23*(1+(#REF!/100))^$AI$3,0)</f>
        <v>#REF!</v>
      </c>
      <c r="AJ23" s="17" t="e">
        <f>IF($AJ$3&lt;=#REF!,$D23*(1+(#REF!/100))^$AJ$3,0)</f>
        <v>#REF!</v>
      </c>
      <c r="AK23" s="17" t="e">
        <f>IF($AK$3&lt;=#REF!,$D23*(1+(#REF!/100))^$AK$3,0)</f>
        <v>#REF!</v>
      </c>
      <c r="AL23" s="17" t="e">
        <f>IF($AL$3&lt;=#REF!,$D23*(1+(#REF!/100))^$AL$3,0)</f>
        <v>#REF!</v>
      </c>
      <c r="AM23" s="17" t="e">
        <f>IF($AM$3&lt;=#REF!,$D23*(1+(#REF!/100))^$AM$3,0)</f>
        <v>#REF!</v>
      </c>
      <c r="AN23" s="17" t="e">
        <f>IF($AN$3&lt;=#REF!,$D23*(1+(#REF!/100))^$AN$3,0)</f>
        <v>#REF!</v>
      </c>
      <c r="AO23" s="17" t="e">
        <f>IF($AO$3&lt;=#REF!,$D23*(1+(#REF!/100))^$AO$3,0)</f>
        <v>#REF!</v>
      </c>
      <c r="AP23" s="17" t="e">
        <f>IF($AP$3&lt;=#REF!,$D23*(1+(#REF!/100))^$AP$3,0)</f>
        <v>#REF!</v>
      </c>
      <c r="AQ23" s="17" t="e">
        <f>IF($AQ$3&lt;=#REF!,$D23*(1+(#REF!/100))^$AQ$3,0)</f>
        <v>#REF!</v>
      </c>
      <c r="AR23" s="17" t="e">
        <f>IF($AR$3&lt;=#REF!,$D23*(1+(#REF!/100))^$AR$3,0)</f>
        <v>#REF!</v>
      </c>
      <c r="AS23" s="17" t="e">
        <f>IF($AS$3&lt;=#REF!,$D23*(1+(#REF!/100))^$AS$3,0)</f>
        <v>#REF!</v>
      </c>
    </row>
    <row r="24" spans="2:45" x14ac:dyDescent="0.25">
      <c r="B24" s="2" t="e">
        <f>#REF!</f>
        <v>#REF!</v>
      </c>
      <c r="C24" s="20"/>
      <c r="D24" s="19" t="e">
        <f>#REF!*#REF!</f>
        <v>#REF!</v>
      </c>
      <c r="E24" s="17" t="e">
        <f>NPV(#REF!,'Costos operativos proyectados'!F24:AI24)</f>
        <v>#REF!</v>
      </c>
      <c r="F24" s="25" t="e">
        <f>IF($F$3&lt;=#REF!,$D24*(1+(#REF!/100))^$F$3,0)</f>
        <v>#REF!</v>
      </c>
      <c r="G24" s="25" t="e">
        <f>IF($G$3&lt;=#REF!,$D24*(1+(#REF!/100))^$G$3,0)</f>
        <v>#REF!</v>
      </c>
      <c r="H24" s="25" t="e">
        <f>IF($H$3&lt;=#REF!,$D24*(1+(#REF!/100))^$H$3,0)</f>
        <v>#REF!</v>
      </c>
      <c r="I24" s="25" t="e">
        <f>IF($I$3&lt;=#REF!,$D24*(1+(#REF!/100))^$I$3,0)</f>
        <v>#REF!</v>
      </c>
      <c r="J24" s="25" t="e">
        <f>IF($J$3&lt;=#REF!,$D24*(1+(#REF!/100))^$J$3,0)</f>
        <v>#REF!</v>
      </c>
      <c r="K24" s="25" t="e">
        <f>IF($K$3&lt;=#REF!,$D24*(1+(#REF!/100))^$K$3,0)</f>
        <v>#REF!</v>
      </c>
      <c r="L24" s="25" t="e">
        <f>IF($L$3&lt;=#REF!,$D24*(1+(#REF!/100))^$L$3,0)</f>
        <v>#REF!</v>
      </c>
      <c r="M24" s="25" t="e">
        <f>IF($M$3&lt;=#REF!,$D24*(1+(#REF!/100))^$M$3,0)</f>
        <v>#REF!</v>
      </c>
      <c r="N24" s="25" t="e">
        <f>IF($N$3&lt;=#REF!,$D24*(1+(#REF!/100))^$N$3,0)</f>
        <v>#REF!</v>
      </c>
      <c r="O24" s="25" t="e">
        <f>IF($O$3&lt;=#REF!,$D24*(1+(#REF!/100))^$O$3,0)</f>
        <v>#REF!</v>
      </c>
      <c r="P24" s="25" t="e">
        <f>IF($P$3&lt;=#REF!,$D24*(1+(#REF!/100))^$P$3,0)</f>
        <v>#REF!</v>
      </c>
      <c r="Q24" s="25" t="e">
        <f>IF($Q$3&lt;=#REF!,$D24*(1+(#REF!/100))^$Q$3,0)</f>
        <v>#REF!</v>
      </c>
      <c r="R24" s="25" t="e">
        <f>IF($R$3&lt;=#REF!,$D24*(1+(#REF!/100))^$R$3,0)</f>
        <v>#REF!</v>
      </c>
      <c r="S24" s="25" t="e">
        <f>IF($S$3&lt;=#REF!,$D24*(1+(#REF!/100))^$S$3,0)</f>
        <v>#REF!</v>
      </c>
      <c r="T24" s="25" t="e">
        <f>IF($T$3&lt;=#REF!,$D24*(1+(#REF!/100))^$T$3,0)</f>
        <v>#REF!</v>
      </c>
      <c r="U24" s="25" t="e">
        <f>IF($U$3&lt;=#REF!,$D24*(1+(#REF!/100))^$U$3,0)</f>
        <v>#REF!</v>
      </c>
      <c r="V24" s="25" t="e">
        <f>IF($V$3&lt;=#REF!,$D24*(1+(#REF!/100))^$V$3,0)</f>
        <v>#REF!</v>
      </c>
      <c r="W24" s="25" t="e">
        <f>IF($W$3&lt;=#REF!,$D24*(1+(#REF!/100))^$W$3,0)</f>
        <v>#REF!</v>
      </c>
      <c r="X24" s="25" t="e">
        <f>IF($X$3&lt;=#REF!,$D24*(1+(#REF!/100))^$X$3,0)</f>
        <v>#REF!</v>
      </c>
      <c r="Y24" s="25" t="e">
        <f>IF($Y$3&lt;=#REF!,$D24*(1+(#REF!/100))^$Y$3,0)</f>
        <v>#REF!</v>
      </c>
      <c r="Z24" s="25" t="e">
        <f>IF($Z$3&lt;=#REF!,$D24*(1+(#REF!/100))^$Z$3,0)</f>
        <v>#REF!</v>
      </c>
      <c r="AA24" s="25" t="e">
        <f>IF($AA$3&lt;=#REF!,$D24*(1+(#REF!/100))^$AA$3,0)</f>
        <v>#REF!</v>
      </c>
      <c r="AB24" s="25" t="e">
        <f>IF($AB$3&lt;=#REF!,$D24*(1+(#REF!/100))^$AB$3,0)</f>
        <v>#REF!</v>
      </c>
      <c r="AC24" s="25" t="e">
        <f>IF($AC$3&lt;=#REF!,$D24*(1+(#REF!/100))^$AC$3,0)</f>
        <v>#REF!</v>
      </c>
      <c r="AD24" s="25" t="e">
        <f>IF($AD$3&lt;=#REF!,$D24*(1+(#REF!/100))^$AD$3,0)</f>
        <v>#REF!</v>
      </c>
      <c r="AE24" s="25" t="e">
        <f>IF($AE$3&lt;=#REF!,$D24*(1+(#REF!/100))^$AE$3,0)</f>
        <v>#REF!</v>
      </c>
      <c r="AF24" s="25" t="e">
        <f>IF($AF$3&lt;=#REF!,$D24*(1+(#REF!/100))^$AF$3,0)</f>
        <v>#REF!</v>
      </c>
      <c r="AG24" s="25" t="e">
        <f>IF($AG$3&lt;=#REF!,$D24*(1+(#REF!/100))^$AG$3,0)</f>
        <v>#REF!</v>
      </c>
      <c r="AH24" s="25" t="e">
        <f>IF($AH$3&lt;=#REF!,$D24*(1+(#REF!/100))^$AH$3,0)</f>
        <v>#REF!</v>
      </c>
      <c r="AI24" s="25" t="e">
        <f>IF($AI$3&lt;=#REF!,$D24*(1+(#REF!/100))^$AI$3,0)</f>
        <v>#REF!</v>
      </c>
      <c r="AJ24" s="17" t="e">
        <f>IF($AJ$3&lt;=#REF!,$D24*(1+(#REF!/100))^$AJ$3,0)</f>
        <v>#REF!</v>
      </c>
      <c r="AK24" s="17" t="e">
        <f>IF($AK$3&lt;=#REF!,$D24*(1+(#REF!/100))^$AK$3,0)</f>
        <v>#REF!</v>
      </c>
      <c r="AL24" s="17" t="e">
        <f>IF($AL$3&lt;=#REF!,$D24*(1+(#REF!/100))^$AL$3,0)</f>
        <v>#REF!</v>
      </c>
      <c r="AM24" s="17" t="e">
        <f>IF($AM$3&lt;=#REF!,$D24*(1+(#REF!/100))^$AM$3,0)</f>
        <v>#REF!</v>
      </c>
      <c r="AN24" s="17" t="e">
        <f>IF($AN$3&lt;=#REF!,$D24*(1+(#REF!/100))^$AN$3,0)</f>
        <v>#REF!</v>
      </c>
      <c r="AO24" s="17" t="e">
        <f>IF($AO$3&lt;=#REF!,$D24*(1+(#REF!/100))^$AO$3,0)</f>
        <v>#REF!</v>
      </c>
      <c r="AP24" s="17" t="e">
        <f>IF($AP$3&lt;=#REF!,$D24*(1+(#REF!/100))^$AP$3,0)</f>
        <v>#REF!</v>
      </c>
      <c r="AQ24" s="17" t="e">
        <f>IF($AQ$3&lt;=#REF!,$D24*(1+(#REF!/100))^$AQ$3,0)</f>
        <v>#REF!</v>
      </c>
      <c r="AR24" s="17" t="e">
        <f>IF($AR$3&lt;=#REF!,$D24*(1+(#REF!/100))^$AR$3,0)</f>
        <v>#REF!</v>
      </c>
      <c r="AS24" s="17" t="e">
        <f>IF($AS$3&lt;=#REF!,$D24*(1+(#REF!/100))^$AS$3,0)</f>
        <v>#REF!</v>
      </c>
    </row>
    <row r="25" spans="2:45" x14ac:dyDescent="0.25">
      <c r="B25" s="2" t="e">
        <f>#REF!</f>
        <v>#REF!</v>
      </c>
      <c r="C25" s="21"/>
      <c r="D25" s="19" t="e">
        <f>#REF!*#REF!</f>
        <v>#REF!</v>
      </c>
      <c r="E25" s="17" t="e">
        <f>NPV(#REF!,'Costos operativos proyectados'!F25:AI25)</f>
        <v>#REF!</v>
      </c>
      <c r="F25" s="25" t="e">
        <f>IF($F$3&lt;=#REF!,$D25*(1+(#REF!/100))^$F$3,0)</f>
        <v>#REF!</v>
      </c>
      <c r="G25" s="25" t="e">
        <f>IF($G$3&lt;=#REF!,$D25*(1+(#REF!/100))^$G$3,0)</f>
        <v>#REF!</v>
      </c>
      <c r="H25" s="25" t="e">
        <f>IF($H$3&lt;=#REF!,$D25*(1+(#REF!/100))^$H$3,0)</f>
        <v>#REF!</v>
      </c>
      <c r="I25" s="25" t="e">
        <f>IF($I$3&lt;=#REF!,$D25*(1+(#REF!/100))^$I$3,0)</f>
        <v>#REF!</v>
      </c>
      <c r="J25" s="25" t="e">
        <f>IF($J$3&lt;=#REF!,$D25*(1+(#REF!/100))^$J$3,0)</f>
        <v>#REF!</v>
      </c>
      <c r="K25" s="25" t="e">
        <f>IF($K$3&lt;=#REF!,$D25*(1+(#REF!/100))^$K$3,0)</f>
        <v>#REF!</v>
      </c>
      <c r="L25" s="25" t="e">
        <f>IF($L$3&lt;=#REF!,$D25*(1+(#REF!/100))^$L$3,0)</f>
        <v>#REF!</v>
      </c>
      <c r="M25" s="25" t="e">
        <f>IF($M$3&lt;=#REF!,$D25*(1+(#REF!/100))^$M$3,0)</f>
        <v>#REF!</v>
      </c>
      <c r="N25" s="25" t="e">
        <f>IF($N$3&lt;=#REF!,$D25*(1+(#REF!/100))^$N$3,0)</f>
        <v>#REF!</v>
      </c>
      <c r="O25" s="25" t="e">
        <f>IF($O$3&lt;=#REF!,$D25*(1+(#REF!/100))^$O$3,0)</f>
        <v>#REF!</v>
      </c>
      <c r="P25" s="25" t="e">
        <f>IF($P$3&lt;=#REF!,$D25*(1+(#REF!/100))^$P$3,0)</f>
        <v>#REF!</v>
      </c>
      <c r="Q25" s="25" t="e">
        <f>IF($Q$3&lt;=#REF!,$D25*(1+(#REF!/100))^$Q$3,0)</f>
        <v>#REF!</v>
      </c>
      <c r="R25" s="25" t="e">
        <f>IF($R$3&lt;=#REF!,$D25*(1+(#REF!/100))^$R$3,0)</f>
        <v>#REF!</v>
      </c>
      <c r="S25" s="25" t="e">
        <f>IF($S$3&lt;=#REF!,$D25*(1+(#REF!/100))^$S$3,0)</f>
        <v>#REF!</v>
      </c>
      <c r="T25" s="25" t="e">
        <f>IF($T$3&lt;=#REF!,$D25*(1+(#REF!/100))^$T$3,0)</f>
        <v>#REF!</v>
      </c>
      <c r="U25" s="25" t="e">
        <f>IF($U$3&lt;=#REF!,$D25*(1+(#REF!/100))^$U$3,0)</f>
        <v>#REF!</v>
      </c>
      <c r="V25" s="25" t="e">
        <f>IF($V$3&lt;=#REF!,$D25*(1+(#REF!/100))^$V$3,0)</f>
        <v>#REF!</v>
      </c>
      <c r="W25" s="25" t="e">
        <f>IF($W$3&lt;=#REF!,$D25*(1+(#REF!/100))^$W$3,0)</f>
        <v>#REF!</v>
      </c>
      <c r="X25" s="25" t="e">
        <f>IF($X$3&lt;=#REF!,$D25*(1+(#REF!/100))^$X$3,0)</f>
        <v>#REF!</v>
      </c>
      <c r="Y25" s="25" t="e">
        <f>IF($Y$3&lt;=#REF!,$D25*(1+(#REF!/100))^$Y$3,0)</f>
        <v>#REF!</v>
      </c>
      <c r="Z25" s="25" t="e">
        <f>IF($Z$3&lt;=#REF!,$D25*(1+(#REF!/100))^$Z$3,0)</f>
        <v>#REF!</v>
      </c>
      <c r="AA25" s="25" t="e">
        <f>IF($AA$3&lt;=#REF!,$D25*(1+(#REF!/100))^$AA$3,0)</f>
        <v>#REF!</v>
      </c>
      <c r="AB25" s="25" t="e">
        <f>IF($AB$3&lt;=#REF!,$D25*(1+(#REF!/100))^$AB$3,0)</f>
        <v>#REF!</v>
      </c>
      <c r="AC25" s="25" t="e">
        <f>IF($AC$3&lt;=#REF!,$D25*(1+(#REF!/100))^$AC$3,0)</f>
        <v>#REF!</v>
      </c>
      <c r="AD25" s="25" t="e">
        <f>IF($AD$3&lt;=#REF!,$D25*(1+(#REF!/100))^$AD$3,0)</f>
        <v>#REF!</v>
      </c>
      <c r="AE25" s="25" t="e">
        <f>IF($AE$3&lt;=#REF!,$D25*(1+(#REF!/100))^$AE$3,0)</f>
        <v>#REF!</v>
      </c>
      <c r="AF25" s="25" t="e">
        <f>IF($AF$3&lt;=#REF!,$D25*(1+(#REF!/100))^$AF$3,0)</f>
        <v>#REF!</v>
      </c>
      <c r="AG25" s="25" t="e">
        <f>IF($AG$3&lt;=#REF!,$D25*(1+(#REF!/100))^$AG$3,0)</f>
        <v>#REF!</v>
      </c>
      <c r="AH25" s="25" t="e">
        <f>IF($AH$3&lt;=#REF!,$D25*(1+(#REF!/100))^$AH$3,0)</f>
        <v>#REF!</v>
      </c>
      <c r="AI25" s="25" t="e">
        <f>IF($AI$3&lt;=#REF!,$D25*(1+(#REF!/100))^$AI$3,0)</f>
        <v>#REF!</v>
      </c>
      <c r="AJ25" s="17" t="e">
        <f>IF($AJ$3&lt;=#REF!,$D25*(1+(#REF!/100))^$AJ$3,0)</f>
        <v>#REF!</v>
      </c>
      <c r="AK25" s="17" t="e">
        <f>IF($AK$3&lt;=#REF!,$D25*(1+(#REF!/100))^$AK$3,0)</f>
        <v>#REF!</v>
      </c>
      <c r="AL25" s="17" t="e">
        <f>IF($AL$3&lt;=#REF!,$D25*(1+(#REF!/100))^$AL$3,0)</f>
        <v>#REF!</v>
      </c>
      <c r="AM25" s="17" t="e">
        <f>IF($AM$3&lt;=#REF!,$D25*(1+(#REF!/100))^$AM$3,0)</f>
        <v>#REF!</v>
      </c>
      <c r="AN25" s="17" t="e">
        <f>IF($AN$3&lt;=#REF!,$D25*(1+(#REF!/100))^$AN$3,0)</f>
        <v>#REF!</v>
      </c>
      <c r="AO25" s="17" t="e">
        <f>IF($AO$3&lt;=#REF!,$D25*(1+(#REF!/100))^$AO$3,0)</f>
        <v>#REF!</v>
      </c>
      <c r="AP25" s="17" t="e">
        <f>IF($AP$3&lt;=#REF!,$D25*(1+(#REF!/100))^$AP$3,0)</f>
        <v>#REF!</v>
      </c>
      <c r="AQ25" s="17" t="e">
        <f>IF($AQ$3&lt;=#REF!,$D25*(1+(#REF!/100))^$AQ$3,0)</f>
        <v>#REF!</v>
      </c>
      <c r="AR25" s="17" t="e">
        <f>IF($AR$3&lt;=#REF!,$D25*(1+(#REF!/100))^$AR$3,0)</f>
        <v>#REF!</v>
      </c>
      <c r="AS25" s="17" t="e">
        <f>IF($AS$3&lt;=#REF!,$D25*(1+(#REF!/100))^$AS$3,0)</f>
        <v>#REF!</v>
      </c>
    </row>
    <row r="26" spans="2:45" x14ac:dyDescent="0.25">
      <c r="B26" s="2" t="e">
        <f>#REF!</f>
        <v>#REF!</v>
      </c>
      <c r="C26" s="20"/>
      <c r="D26" s="19" t="e">
        <f>#REF!*#REF!</f>
        <v>#REF!</v>
      </c>
      <c r="E26" s="17" t="e">
        <f>NPV(#REF!,'Costos operativos proyectados'!F26:AI26)</f>
        <v>#REF!</v>
      </c>
      <c r="F26" s="25" t="e">
        <f>IF($F$3&lt;=#REF!,$D26*(1+(#REF!/100))^$F$3,0)</f>
        <v>#REF!</v>
      </c>
      <c r="G26" s="25" t="e">
        <f>IF($G$3&lt;=#REF!,$D26*(1+(#REF!/100))^$G$3,0)</f>
        <v>#REF!</v>
      </c>
      <c r="H26" s="25" t="e">
        <f>IF($H$3&lt;=#REF!,$D26*(1+(#REF!/100))^$H$3,0)</f>
        <v>#REF!</v>
      </c>
      <c r="I26" s="25" t="e">
        <f>IF($I$3&lt;=#REF!,$D26*(1+(#REF!/100))^$I$3,0)</f>
        <v>#REF!</v>
      </c>
      <c r="J26" s="25" t="e">
        <f>IF($J$3&lt;=#REF!,$D26*(1+(#REF!/100))^$J$3,0)</f>
        <v>#REF!</v>
      </c>
      <c r="K26" s="25" t="e">
        <f>IF($K$3&lt;=#REF!,$D26*(1+(#REF!/100))^$K$3,0)</f>
        <v>#REF!</v>
      </c>
      <c r="L26" s="25" t="e">
        <f>IF($L$3&lt;=#REF!,$D26*(1+(#REF!/100))^$L$3,0)</f>
        <v>#REF!</v>
      </c>
      <c r="M26" s="25" t="e">
        <f>IF($M$3&lt;=#REF!,$D26*(1+(#REF!/100))^$M$3,0)</f>
        <v>#REF!</v>
      </c>
      <c r="N26" s="25" t="e">
        <f>IF($N$3&lt;=#REF!,$D26*(1+(#REF!/100))^$N$3,0)</f>
        <v>#REF!</v>
      </c>
      <c r="O26" s="25" t="e">
        <f>IF($O$3&lt;=#REF!,$D26*(1+(#REF!/100))^$O$3,0)</f>
        <v>#REF!</v>
      </c>
      <c r="P26" s="25" t="e">
        <f>IF($P$3&lt;=#REF!,$D26*(1+(#REF!/100))^$P$3,0)</f>
        <v>#REF!</v>
      </c>
      <c r="Q26" s="25" t="e">
        <f>IF($Q$3&lt;=#REF!,$D26*(1+(#REF!/100))^$Q$3,0)</f>
        <v>#REF!</v>
      </c>
      <c r="R26" s="25" t="e">
        <f>IF($R$3&lt;=#REF!,$D26*(1+(#REF!/100))^$R$3,0)</f>
        <v>#REF!</v>
      </c>
      <c r="S26" s="25" t="e">
        <f>IF($S$3&lt;=#REF!,$D26*(1+(#REF!/100))^$S$3,0)</f>
        <v>#REF!</v>
      </c>
      <c r="T26" s="25" t="e">
        <f>IF($T$3&lt;=#REF!,$D26*(1+(#REF!/100))^$T$3,0)</f>
        <v>#REF!</v>
      </c>
      <c r="U26" s="25" t="e">
        <f>IF($U$3&lt;=#REF!,$D26*(1+(#REF!/100))^$U$3,0)</f>
        <v>#REF!</v>
      </c>
      <c r="V26" s="25" t="e">
        <f>IF($V$3&lt;=#REF!,$D26*(1+(#REF!/100))^$V$3,0)</f>
        <v>#REF!</v>
      </c>
      <c r="W26" s="25" t="e">
        <f>IF($W$3&lt;=#REF!,$D26*(1+(#REF!/100))^$W$3,0)</f>
        <v>#REF!</v>
      </c>
      <c r="X26" s="25" t="e">
        <f>IF($X$3&lt;=#REF!,$D26*(1+(#REF!/100))^$X$3,0)</f>
        <v>#REF!</v>
      </c>
      <c r="Y26" s="25" t="e">
        <f>IF($Y$3&lt;=#REF!,$D26*(1+(#REF!/100))^$Y$3,0)</f>
        <v>#REF!</v>
      </c>
      <c r="Z26" s="25" t="e">
        <f>IF($Z$3&lt;=#REF!,$D26*(1+(#REF!/100))^$Z$3,0)</f>
        <v>#REF!</v>
      </c>
      <c r="AA26" s="25" t="e">
        <f>IF($AA$3&lt;=#REF!,$D26*(1+(#REF!/100))^$AA$3,0)</f>
        <v>#REF!</v>
      </c>
      <c r="AB26" s="25" t="e">
        <f>IF($AB$3&lt;=#REF!,$D26*(1+(#REF!/100))^$AB$3,0)</f>
        <v>#REF!</v>
      </c>
      <c r="AC26" s="25" t="e">
        <f>IF($AC$3&lt;=#REF!,$D26*(1+(#REF!/100))^$AC$3,0)</f>
        <v>#REF!</v>
      </c>
      <c r="AD26" s="25" t="e">
        <f>IF($AD$3&lt;=#REF!,$D26*(1+(#REF!/100))^$AD$3,0)</f>
        <v>#REF!</v>
      </c>
      <c r="AE26" s="25" t="e">
        <f>IF($AE$3&lt;=#REF!,$D26*(1+(#REF!/100))^$AE$3,0)</f>
        <v>#REF!</v>
      </c>
      <c r="AF26" s="25" t="e">
        <f>IF($AF$3&lt;=#REF!,$D26*(1+(#REF!/100))^$AF$3,0)</f>
        <v>#REF!</v>
      </c>
      <c r="AG26" s="25" t="e">
        <f>IF($AG$3&lt;=#REF!,$D26*(1+(#REF!/100))^$AG$3,0)</f>
        <v>#REF!</v>
      </c>
      <c r="AH26" s="25" t="e">
        <f>IF($AH$3&lt;=#REF!,$D26*(1+(#REF!/100))^$AH$3,0)</f>
        <v>#REF!</v>
      </c>
      <c r="AI26" s="25" t="e">
        <f>IF($AI$3&lt;=#REF!,$D26*(1+(#REF!/100))^$AI$3,0)</f>
        <v>#REF!</v>
      </c>
      <c r="AJ26" s="17" t="e">
        <f>IF($AJ$3&lt;=#REF!,$D26*(1+(#REF!/100))^$AJ$3,0)</f>
        <v>#REF!</v>
      </c>
      <c r="AK26" s="17" t="e">
        <f>IF($AK$3&lt;=#REF!,$D26*(1+(#REF!/100))^$AK$3,0)</f>
        <v>#REF!</v>
      </c>
      <c r="AL26" s="17" t="e">
        <f>IF($AL$3&lt;=#REF!,$D26*(1+(#REF!/100))^$AL$3,0)</f>
        <v>#REF!</v>
      </c>
      <c r="AM26" s="17" t="e">
        <f>IF($AM$3&lt;=#REF!,$D26*(1+(#REF!/100))^$AM$3,0)</f>
        <v>#REF!</v>
      </c>
      <c r="AN26" s="17" t="e">
        <f>IF($AN$3&lt;=#REF!,$D26*(1+(#REF!/100))^$AN$3,0)</f>
        <v>#REF!</v>
      </c>
      <c r="AO26" s="17" t="e">
        <f>IF($AO$3&lt;=#REF!,$D26*(1+(#REF!/100))^$AO$3,0)</f>
        <v>#REF!</v>
      </c>
      <c r="AP26" s="17" t="e">
        <f>IF($AP$3&lt;=#REF!,$D26*(1+(#REF!/100))^$AP$3,0)</f>
        <v>#REF!</v>
      </c>
      <c r="AQ26" s="17" t="e">
        <f>IF($AQ$3&lt;=#REF!,$D26*(1+(#REF!/100))^$AQ$3,0)</f>
        <v>#REF!</v>
      </c>
      <c r="AR26" s="17" t="e">
        <f>IF($AR$3&lt;=#REF!,$D26*(1+(#REF!/100))^$AR$3,0)</f>
        <v>#REF!</v>
      </c>
      <c r="AS26" s="17" t="e">
        <f>IF($AS$3&lt;=#REF!,$D26*(1+(#REF!/100))^$AS$3,0)</f>
        <v>#REF!</v>
      </c>
    </row>
    <row r="27" spans="2:45" x14ac:dyDescent="0.25">
      <c r="B27" s="2" t="e">
        <f>#REF!</f>
        <v>#REF!</v>
      </c>
      <c r="C27" s="2">
        <v>1000</v>
      </c>
      <c r="D27" s="19" t="e">
        <f>#REF!*#REF!</f>
        <v>#REF!</v>
      </c>
      <c r="E27" s="17" t="e">
        <f>NPV(#REF!,'Costos operativos proyectados'!F27:AI27)</f>
        <v>#REF!</v>
      </c>
      <c r="F27" s="17" t="e">
        <f>IF($F$3&lt;=#REF!,$D27*(1+(#REF!/100))^$F$3,0)</f>
        <v>#REF!</v>
      </c>
      <c r="G27" s="17" t="e">
        <f>IF($G$3&lt;=#REF!,$D27*(1+(#REF!/100))^$G$3,0)</f>
        <v>#REF!</v>
      </c>
      <c r="H27" s="17" t="e">
        <f>IF($H$3&lt;=#REF!,$D27*(1+(#REF!/100))^$H$3,0)</f>
        <v>#REF!</v>
      </c>
      <c r="I27" s="17" t="e">
        <f>IF($I$3&lt;=#REF!,$D27*(1+(#REF!/100))^$I$3,0)</f>
        <v>#REF!</v>
      </c>
      <c r="J27" s="17" t="e">
        <f>IF($J$3&lt;=#REF!,$D27*(1+(#REF!/100))^$J$3,0)</f>
        <v>#REF!</v>
      </c>
      <c r="K27" s="17" t="e">
        <f>IF($K$3&lt;=#REF!,$D27*(1+(#REF!/100))^$K$3,0)</f>
        <v>#REF!</v>
      </c>
      <c r="L27" s="17" t="e">
        <f>IF($L$3&lt;=#REF!,$D27*(1+(#REF!/100))^$L$3,0)</f>
        <v>#REF!</v>
      </c>
      <c r="M27" s="17" t="e">
        <f>IF($M$3&lt;=#REF!,$D27*(1+(#REF!/100))^$M$3,0)</f>
        <v>#REF!</v>
      </c>
      <c r="N27" s="25" t="e">
        <f>IF($N$3&lt;=#REF!,$D27*(1+(#REF!/100))^$N$3,0)</f>
        <v>#REF!</v>
      </c>
      <c r="O27" s="17" t="e">
        <f>IF($O$3&lt;=#REF!,$D27*(1+(#REF!/100))^$O$3,0)</f>
        <v>#REF!</v>
      </c>
      <c r="P27" s="25" t="e">
        <f>IF($P$3&lt;=#REF!,$D27*(1+(#REF!/100))^$P$3,0)</f>
        <v>#REF!</v>
      </c>
      <c r="Q27" s="17" t="e">
        <f>IF($Q$3&lt;=#REF!,$D27*(1+(#REF!/100))^$Q$3,0)</f>
        <v>#REF!</v>
      </c>
      <c r="R27" s="17" t="e">
        <f>IF($R$3&lt;=#REF!,$D27*(1+(#REF!/100))^$R$3,0)</f>
        <v>#REF!</v>
      </c>
      <c r="S27" s="17" t="e">
        <f>IF($S$3&lt;=#REF!,$D27*(1+(#REF!/100))^$S$3,0)</f>
        <v>#REF!</v>
      </c>
      <c r="T27" s="17" t="e">
        <f>IF($T$3&lt;=#REF!,$D27*(1+(#REF!/100))^$T$3,0)</f>
        <v>#REF!</v>
      </c>
      <c r="U27" s="17" t="e">
        <f>IF($U$3&lt;=#REF!,$D27*(1+(#REF!/100))^$U$3,0)</f>
        <v>#REF!</v>
      </c>
      <c r="V27" s="17" t="e">
        <f>IF($V$3&lt;=#REF!,$D27*(1+(#REF!/100))^$V$3,0)</f>
        <v>#REF!</v>
      </c>
      <c r="W27" s="17" t="e">
        <f>IF($W$3&lt;=#REF!,$D27*(1+(#REF!/100))^$W$3,0)</f>
        <v>#REF!</v>
      </c>
      <c r="X27" s="25" t="e">
        <f>IF($X$3&lt;=#REF!,$D27*(1+(#REF!/100))^$X$3,0)</f>
        <v>#REF!</v>
      </c>
      <c r="Y27" s="17" t="e">
        <f>IF($Y$3&lt;=#REF!,$D27*(1+(#REF!/100))^$Y$3,0)</f>
        <v>#REF!</v>
      </c>
      <c r="Z27" s="17" t="e">
        <f>IF($Z$3&lt;=#REF!,$D27*(1+(#REF!/100))^$Z$3,0)</f>
        <v>#REF!</v>
      </c>
      <c r="AA27" s="17" t="e">
        <f>IF($AA$3&lt;=#REF!,$D27*(1+(#REF!/100))^$AA$3,0)</f>
        <v>#REF!</v>
      </c>
      <c r="AB27" s="17" t="e">
        <f>IF($AB$3&lt;=#REF!,$D27*(1+(#REF!/100))^$AB$3,0)</f>
        <v>#REF!</v>
      </c>
      <c r="AC27" s="17" t="e">
        <f>IF($AC$3&lt;=#REF!,$D27*(1+(#REF!/100))^$AC$3,0)</f>
        <v>#REF!</v>
      </c>
      <c r="AD27" s="17" t="e">
        <f>IF($AD$3&lt;=#REF!,$D27*(1+(#REF!/100))^$AD$3,0)</f>
        <v>#REF!</v>
      </c>
      <c r="AE27" s="17" t="e">
        <f>IF($AE$3&lt;=#REF!,$D27*(1+(#REF!/100))^$AE$3,0)</f>
        <v>#REF!</v>
      </c>
      <c r="AF27" s="17" t="e">
        <f>IF($AF$3&lt;=#REF!,$D27*(1+(#REF!/100))^$AF$3,0)</f>
        <v>#REF!</v>
      </c>
      <c r="AG27" s="17" t="e">
        <f>IF($AG$3&lt;=#REF!,$D27*(1+(#REF!/100))^$AG$3,0)</f>
        <v>#REF!</v>
      </c>
      <c r="AH27" s="17" t="e">
        <f>IF($AH$3&lt;=#REF!,$D27*(1+(#REF!/100))^$AH$3,0)</f>
        <v>#REF!</v>
      </c>
      <c r="AI27" s="17" t="e">
        <f>IF($AI$3&lt;=#REF!,$D27*(1+(#REF!/100))^$AI$3,0)</f>
        <v>#REF!</v>
      </c>
      <c r="AJ27" s="17" t="e">
        <f>IF($AJ$3&lt;=#REF!,$D27*(1+(#REF!/100))^$AJ$3,0)</f>
        <v>#REF!</v>
      </c>
      <c r="AK27" s="17" t="e">
        <f>IF($AK$3&lt;=#REF!,$D27*(1+(#REF!/100))^$AK$3,0)</f>
        <v>#REF!</v>
      </c>
      <c r="AL27" s="17" t="e">
        <f>IF($AL$3&lt;=#REF!,$D27*(1+(#REF!/100))^$AL$3,0)</f>
        <v>#REF!</v>
      </c>
      <c r="AM27" s="17" t="e">
        <f>IF($AM$3&lt;=#REF!,$D27*(1+(#REF!/100))^$AM$3,0)</f>
        <v>#REF!</v>
      </c>
      <c r="AN27" s="17" t="e">
        <f>IF($AN$3&lt;=#REF!,$D27*(1+(#REF!/100))^$AN$3,0)</f>
        <v>#REF!</v>
      </c>
      <c r="AO27" s="17" t="e">
        <f>IF($AO$3&lt;=#REF!,$D27*(1+(#REF!/100))^$AO$3,0)</f>
        <v>#REF!</v>
      </c>
      <c r="AP27" s="17" t="e">
        <f>IF($AP$3&lt;=#REF!,$D27*(1+(#REF!/100))^$AP$3,0)</f>
        <v>#REF!</v>
      </c>
      <c r="AQ27" s="17" t="e">
        <f>IF($AQ$3&lt;=#REF!,$D27*(1+(#REF!/100))^$AQ$3,0)</f>
        <v>#REF!</v>
      </c>
      <c r="AR27" s="17" t="e">
        <f>IF($AR$3&lt;=#REF!,$D27*(1+(#REF!/100))^$AR$3,0)</f>
        <v>#REF!</v>
      </c>
      <c r="AS27" s="17" t="e">
        <f>IF($AS$3&lt;=#REF!,$D27*(1+(#REF!/100))^$AS$3,0)</f>
        <v>#REF!</v>
      </c>
    </row>
    <row r="28" spans="2:45" x14ac:dyDescent="0.25">
      <c r="B28" s="2" t="e">
        <f>#REF!</f>
        <v>#REF!</v>
      </c>
      <c r="C28" s="24">
        <v>795</v>
      </c>
      <c r="D28" s="19" t="e">
        <f>#REF!*#REF!</f>
        <v>#REF!</v>
      </c>
      <c r="E28" s="17" t="e">
        <f>NPV(#REF!,'Costos operativos proyectados'!F28:AI28)</f>
        <v>#REF!</v>
      </c>
      <c r="F28" s="25" t="e">
        <f>IF($F$3&lt;=#REF!,$D28*(1+(#REF!/100))^$F$3,0)</f>
        <v>#REF!</v>
      </c>
      <c r="G28" s="25" t="e">
        <f>IF($G$3&lt;=#REF!,$D28*(1+(#REF!/100))^$G$3,0)</f>
        <v>#REF!</v>
      </c>
      <c r="H28" s="25" t="e">
        <f>IF($H$3&lt;=#REF!,$D28*(1+(#REF!/100))^$H$3,0)</f>
        <v>#REF!</v>
      </c>
      <c r="I28" s="25" t="e">
        <f>IF($I$3&lt;=#REF!,$D28*(1+(#REF!/100))^$I$3,0)</f>
        <v>#REF!</v>
      </c>
      <c r="J28" s="25" t="e">
        <f>IF($J$3&lt;=#REF!,$D28*(1+(#REF!/100))^$J$3,0)</f>
        <v>#REF!</v>
      </c>
      <c r="K28" s="25" t="e">
        <f>IF($K$3&lt;=#REF!,$D28*(1+(#REF!/100))^$K$3,0)</f>
        <v>#REF!</v>
      </c>
      <c r="L28" s="25" t="e">
        <f>IF($L$3&lt;=#REF!,$D28*(1+(#REF!/100))^$L$3,0)</f>
        <v>#REF!</v>
      </c>
      <c r="M28" s="25" t="e">
        <f>IF($M$3&lt;=#REF!,$D28*(1+(#REF!/100))^$M$3,0)</f>
        <v>#REF!</v>
      </c>
      <c r="N28" s="25" t="e">
        <f>IF($N$3&lt;=#REF!,$D28*(1+(#REF!/100))^$N$3,0)</f>
        <v>#REF!</v>
      </c>
      <c r="O28" s="25" t="e">
        <f>IF($O$3&lt;=#REF!,$D28*(1+(#REF!/100))^$O$3,0)</f>
        <v>#REF!</v>
      </c>
      <c r="P28" s="25" t="e">
        <f>IF($P$3&lt;=#REF!,$D28*(1+(#REF!/100))^$P$3,0)</f>
        <v>#REF!</v>
      </c>
      <c r="Q28" s="25" t="e">
        <f>IF($Q$3&lt;=#REF!,$D28*(1+(#REF!/100))^$Q$3,0)</f>
        <v>#REF!</v>
      </c>
      <c r="R28" s="25" t="e">
        <f>IF($R$3&lt;=#REF!,$D28*(1+(#REF!/100))^$R$3,0)</f>
        <v>#REF!</v>
      </c>
      <c r="S28" s="25" t="e">
        <f>IF($S$3&lt;=#REF!,$D28*(1+(#REF!/100))^$S$3,0)</f>
        <v>#REF!</v>
      </c>
      <c r="T28" s="25" t="e">
        <f>IF($T$3&lt;=#REF!,$D28*(1+(#REF!/100))^$T$3,0)</f>
        <v>#REF!</v>
      </c>
      <c r="U28" s="25" t="e">
        <f>IF($U$3&lt;=#REF!,$D28*(1+(#REF!/100))^$U$3,0)</f>
        <v>#REF!</v>
      </c>
      <c r="V28" s="25" t="e">
        <f>IF($V$3&lt;=#REF!,$D28*(1+(#REF!/100))^$V$3,0)</f>
        <v>#REF!</v>
      </c>
      <c r="W28" s="25" t="e">
        <f>IF($W$3&lt;=#REF!,$D28*(1+(#REF!/100))^$W$3,0)</f>
        <v>#REF!</v>
      </c>
      <c r="X28" s="25" t="e">
        <f>IF($X$3&lt;=#REF!,$D28*(1+(#REF!/100))^$X$3,0)</f>
        <v>#REF!</v>
      </c>
      <c r="Y28" s="25" t="e">
        <f>IF($Y$3&lt;=#REF!,$D28*(1+(#REF!/100))^$Y$3,0)</f>
        <v>#REF!</v>
      </c>
      <c r="Z28" s="25" t="e">
        <f>IF($Z$3&lt;=#REF!,$D28*(1+(#REF!/100))^$Z$3,0)</f>
        <v>#REF!</v>
      </c>
      <c r="AA28" s="25" t="e">
        <f>IF($AA$3&lt;=#REF!,$D28*(1+(#REF!/100))^$AA$3,0)</f>
        <v>#REF!</v>
      </c>
      <c r="AB28" s="25" t="e">
        <f>IF($AB$3&lt;=#REF!,$D28*(1+(#REF!/100))^$AB$3,0)</f>
        <v>#REF!</v>
      </c>
      <c r="AC28" s="25" t="e">
        <f>IF($AC$3&lt;=#REF!,$D28*(1+(#REF!/100))^$AC$3,0)</f>
        <v>#REF!</v>
      </c>
      <c r="AD28" s="25" t="e">
        <f>IF($AD$3&lt;=#REF!,$D28*(1+(#REF!/100))^$AD$3,0)</f>
        <v>#REF!</v>
      </c>
      <c r="AE28" s="25" t="e">
        <f>IF($AE$3&lt;=#REF!,$D28*(1+(#REF!/100))^$AE$3,0)</f>
        <v>#REF!</v>
      </c>
      <c r="AF28" s="25" t="e">
        <f>IF($AF$3&lt;=#REF!,$D28*(1+(#REF!/100))^$AF$3,0)</f>
        <v>#REF!</v>
      </c>
      <c r="AG28" s="25" t="e">
        <f>IF($AG$3&lt;=#REF!,$D28*(1+(#REF!/100))^$AG$3,0)</f>
        <v>#REF!</v>
      </c>
      <c r="AH28" s="25" t="e">
        <f>IF($AH$3&lt;=#REF!,$D28*(1+(#REF!/100))^$AH$3,0)</f>
        <v>#REF!</v>
      </c>
      <c r="AI28" s="25" t="e">
        <f>IF($AI$3&lt;=#REF!,$D28*(1+(#REF!/100))^$AI$3,0)</f>
        <v>#REF!</v>
      </c>
      <c r="AJ28" s="17" t="e">
        <f>IF($AJ$3&lt;=#REF!,$D28*(1+(#REF!/100))^$AJ$3,0)</f>
        <v>#REF!</v>
      </c>
      <c r="AK28" s="17" t="e">
        <f>IF($AK$3&lt;=#REF!,$D28*(1+(#REF!/100))^$AK$3,0)</f>
        <v>#REF!</v>
      </c>
      <c r="AL28" s="17" t="e">
        <f>IF($AL$3&lt;=#REF!,$D28*(1+(#REF!/100))^$AL$3,0)</f>
        <v>#REF!</v>
      </c>
      <c r="AM28" s="17" t="e">
        <f>IF($AM$3&lt;=#REF!,$D28*(1+(#REF!/100))^$AM$3,0)</f>
        <v>#REF!</v>
      </c>
      <c r="AN28" s="17" t="e">
        <f>IF($AN$3&lt;=#REF!,$D28*(1+(#REF!/100))^$AN$3,0)</f>
        <v>#REF!</v>
      </c>
      <c r="AO28" s="17" t="e">
        <f>IF($AO$3&lt;=#REF!,$D28*(1+(#REF!/100))^$AO$3,0)</f>
        <v>#REF!</v>
      </c>
      <c r="AP28" s="17" t="e">
        <f>IF($AP$3&lt;=#REF!,$D28*(1+(#REF!/100))^$AP$3,0)</f>
        <v>#REF!</v>
      </c>
      <c r="AQ28" s="17" t="e">
        <f>IF($AQ$3&lt;=#REF!,$D28*(1+(#REF!/100))^$AQ$3,0)</f>
        <v>#REF!</v>
      </c>
      <c r="AR28" s="17" t="e">
        <f>IF($AR$3&lt;=#REF!,$D28*(1+(#REF!/100))^$AR$3,0)</f>
        <v>#REF!</v>
      </c>
      <c r="AS28" s="17" t="e">
        <f>IF($AS$3&lt;=#REF!,$D28*(1+(#REF!/100))^$AS$3,0)</f>
        <v>#REF!</v>
      </c>
    </row>
    <row r="29" spans="2:45" x14ac:dyDescent="0.25">
      <c r="B29" s="2" t="e">
        <f>#REF!</f>
        <v>#REF!</v>
      </c>
      <c r="C29" s="22">
        <v>500</v>
      </c>
      <c r="D29" s="19" t="e">
        <f>#REF!*#REF!</f>
        <v>#REF!</v>
      </c>
      <c r="E29" s="17" t="e">
        <f>NPV(#REF!,'Costos operativos proyectados'!F29:AI29)</f>
        <v>#REF!</v>
      </c>
      <c r="F29" s="25" t="e">
        <f>IF($F$3&lt;=#REF!,$D29*(1+(#REF!/100))^$F$3,0)</f>
        <v>#REF!</v>
      </c>
      <c r="G29" s="25" t="e">
        <f>IF($G$3&lt;=#REF!,$D29*(1+(#REF!/100))^$G$3,0)</f>
        <v>#REF!</v>
      </c>
      <c r="H29" s="25" t="e">
        <f>IF($H$3&lt;=#REF!,$D29*(1+(#REF!/100))^$H$3,0)</f>
        <v>#REF!</v>
      </c>
      <c r="I29" s="25" t="e">
        <f>IF($I$3&lt;=#REF!,$D29*(1+(#REF!/100))^$I$3,0)</f>
        <v>#REF!</v>
      </c>
      <c r="J29" s="25" t="e">
        <f>IF($J$3&lt;=#REF!,$D29*(1+(#REF!/100))^$J$3,0)</f>
        <v>#REF!</v>
      </c>
      <c r="K29" s="25" t="e">
        <f>IF($K$3&lt;=#REF!,$D29*(1+(#REF!/100))^$K$3,0)</f>
        <v>#REF!</v>
      </c>
      <c r="L29" s="25" t="e">
        <f>IF($L$3&lt;=#REF!,$D29*(1+(#REF!/100))^$L$3,0)</f>
        <v>#REF!</v>
      </c>
      <c r="M29" s="25" t="e">
        <f>IF($M$3&lt;=#REF!,$D29*(1+(#REF!/100))^$M$3,0)</f>
        <v>#REF!</v>
      </c>
      <c r="N29" s="25" t="e">
        <f>IF($N$3&lt;=#REF!,$D29*(1+(#REF!/100))^$N$3,0)</f>
        <v>#REF!</v>
      </c>
      <c r="O29" s="25" t="e">
        <f>IF($O$3&lt;=#REF!,$D29*(1+(#REF!/100))^$O$3,0)</f>
        <v>#REF!</v>
      </c>
      <c r="P29" s="25" t="e">
        <f>IF($P$3&lt;=#REF!,$D29*(1+(#REF!/100))^$P$3,0)</f>
        <v>#REF!</v>
      </c>
      <c r="Q29" s="25" t="e">
        <f>IF($Q$3&lt;=#REF!,$D29*(1+(#REF!/100))^$Q$3,0)</f>
        <v>#REF!</v>
      </c>
      <c r="R29" s="25" t="e">
        <f>IF($R$3&lt;=#REF!,$D29*(1+(#REF!/100))^$R$3,0)</f>
        <v>#REF!</v>
      </c>
      <c r="S29" s="25" t="e">
        <f>IF($S$3&lt;=#REF!,$D29*(1+(#REF!/100))^$S$3,0)</f>
        <v>#REF!</v>
      </c>
      <c r="T29" s="25" t="e">
        <f>IF($T$3&lt;=#REF!,$D29*(1+(#REF!/100))^$T$3,0)</f>
        <v>#REF!</v>
      </c>
      <c r="U29" s="25" t="e">
        <f>IF($U$3&lt;=#REF!,$D29*(1+(#REF!/100))^$U$3,0)</f>
        <v>#REF!</v>
      </c>
      <c r="V29" s="25" t="e">
        <f>IF($V$3&lt;=#REF!,$D29*(1+(#REF!/100))^$V$3,0)</f>
        <v>#REF!</v>
      </c>
      <c r="W29" s="25" t="e">
        <f>IF($W$3&lt;=#REF!,$D29*(1+(#REF!/100))^$W$3,0)</f>
        <v>#REF!</v>
      </c>
      <c r="X29" s="25" t="e">
        <f>IF($X$3&lt;=#REF!,$D29*(1+(#REF!/100))^$X$3,0)</f>
        <v>#REF!</v>
      </c>
      <c r="Y29" s="25" t="e">
        <f>IF($Y$3&lt;=#REF!,$D29*(1+(#REF!/100))^$Y$3,0)</f>
        <v>#REF!</v>
      </c>
      <c r="Z29" s="25" t="e">
        <f>IF($Z$3&lt;=#REF!,$D29*(1+(#REF!/100))^$Z$3,0)</f>
        <v>#REF!</v>
      </c>
      <c r="AA29" s="25" t="e">
        <f>IF($AA$3&lt;=#REF!,$D29*(1+(#REF!/100))^$AA$3,0)</f>
        <v>#REF!</v>
      </c>
      <c r="AB29" s="25" t="e">
        <f>IF($AB$3&lt;=#REF!,$D29*(1+(#REF!/100))^$AB$3,0)</f>
        <v>#REF!</v>
      </c>
      <c r="AC29" s="25" t="e">
        <f>IF($AC$3&lt;=#REF!,$D29*(1+(#REF!/100))^$AC$3,0)</f>
        <v>#REF!</v>
      </c>
      <c r="AD29" s="25" t="e">
        <f>IF($AD$3&lt;=#REF!,$D29*(1+(#REF!/100))^$AD$3,0)</f>
        <v>#REF!</v>
      </c>
      <c r="AE29" s="25" t="e">
        <f>IF($AE$3&lt;=#REF!,$D29*(1+(#REF!/100))^$AE$3,0)</f>
        <v>#REF!</v>
      </c>
      <c r="AF29" s="25" t="e">
        <f>IF($AF$3&lt;=#REF!,$D29*(1+(#REF!/100))^$AF$3,0)</f>
        <v>#REF!</v>
      </c>
      <c r="AG29" s="25" t="e">
        <f>IF($AG$3&lt;=#REF!,$D29*(1+(#REF!/100))^$AG$3,0)</f>
        <v>#REF!</v>
      </c>
      <c r="AH29" s="25" t="e">
        <f>IF($AH$3&lt;=#REF!,$D29*(1+(#REF!/100))^$AH$3,0)</f>
        <v>#REF!</v>
      </c>
      <c r="AI29" s="25" t="e">
        <f>IF($AI$3&lt;=#REF!,$D29*(1+(#REF!/100))^$AI$3,0)</f>
        <v>#REF!</v>
      </c>
      <c r="AJ29" s="17" t="e">
        <f>IF($AJ$3&lt;=#REF!,$D29*(1+(#REF!/100))^$AJ$3,0)</f>
        <v>#REF!</v>
      </c>
      <c r="AK29" s="17" t="e">
        <f>IF($AK$3&lt;=#REF!,$D29*(1+(#REF!/100))^$AK$3,0)</f>
        <v>#REF!</v>
      </c>
      <c r="AL29" s="17" t="e">
        <f>IF($AL$3&lt;=#REF!,$D29*(1+(#REF!/100))^$AL$3,0)</f>
        <v>#REF!</v>
      </c>
      <c r="AM29" s="17" t="e">
        <f>IF($AM$3&lt;=#REF!,$D29*(1+(#REF!/100))^$AM$3,0)</f>
        <v>#REF!</v>
      </c>
      <c r="AN29" s="17" t="e">
        <f>IF($AN$3&lt;=#REF!,$D29*(1+(#REF!/100))^$AN$3,0)</f>
        <v>#REF!</v>
      </c>
      <c r="AO29" s="17" t="e">
        <f>IF($AO$3&lt;=#REF!,$D29*(1+(#REF!/100))^$AO$3,0)</f>
        <v>#REF!</v>
      </c>
      <c r="AP29" s="17" t="e">
        <f>IF($AP$3&lt;=#REF!,$D29*(1+(#REF!/100))^$AP$3,0)</f>
        <v>#REF!</v>
      </c>
      <c r="AQ29" s="17" t="e">
        <f>IF($AQ$3&lt;=#REF!,$D29*(1+(#REF!/100))^$AQ$3,0)</f>
        <v>#REF!</v>
      </c>
      <c r="AR29" s="17" t="e">
        <f>IF($AR$3&lt;=#REF!,$D29*(1+(#REF!/100))^$AR$3,0)</f>
        <v>#REF!</v>
      </c>
      <c r="AS29" s="17" t="e">
        <f>IF($AS$3&lt;=#REF!,$D29*(1+(#REF!/100))^$AS$3,0)</f>
        <v>#REF!</v>
      </c>
    </row>
    <row r="30" spans="2:45" x14ac:dyDescent="0.25">
      <c r="B30" s="2" t="e">
        <f>#REF!</f>
        <v>#REF!</v>
      </c>
      <c r="C30" s="20">
        <v>477</v>
      </c>
      <c r="D30" s="19" t="e">
        <f>#REF!*#REF!</f>
        <v>#REF!</v>
      </c>
      <c r="E30" s="17" t="e">
        <f>NPV(#REF!,'Costos operativos proyectados'!F30:AI30)</f>
        <v>#REF!</v>
      </c>
      <c r="F30" s="25" t="e">
        <f>IF($F$3&lt;=#REF!,$D30*(1+(#REF!/100))^$F$3,0)</f>
        <v>#REF!</v>
      </c>
      <c r="G30" s="25" t="e">
        <f>IF($G$3&lt;=#REF!,$D30*(1+(#REF!/100))^$G$3,0)</f>
        <v>#REF!</v>
      </c>
      <c r="H30" s="25" t="e">
        <f>IF($H$3&lt;=#REF!,$D30*(1+(#REF!/100))^$H$3,0)</f>
        <v>#REF!</v>
      </c>
      <c r="I30" s="25" t="e">
        <f>IF($I$3&lt;=#REF!,$D30*(1+(#REF!/100))^$I$3,0)</f>
        <v>#REF!</v>
      </c>
      <c r="J30" s="25" t="e">
        <f>IF($J$3&lt;=#REF!,$D30*(1+(#REF!/100))^$J$3,0)</f>
        <v>#REF!</v>
      </c>
      <c r="K30" s="25" t="e">
        <f>IF($K$3&lt;=#REF!,$D30*(1+(#REF!/100))^$K$3,0)</f>
        <v>#REF!</v>
      </c>
      <c r="L30" s="25" t="e">
        <f>IF($L$3&lt;=#REF!,$D30*(1+(#REF!/100))^$L$3,0)</f>
        <v>#REF!</v>
      </c>
      <c r="M30" s="25" t="e">
        <f>IF($M$3&lt;=#REF!,$D30*(1+(#REF!/100))^$M$3,0)</f>
        <v>#REF!</v>
      </c>
      <c r="N30" s="25" t="e">
        <f>IF($N$3&lt;=#REF!,$D30*(1+(#REF!/100))^$N$3,0)</f>
        <v>#REF!</v>
      </c>
      <c r="O30" s="25" t="e">
        <f>IF($O$3&lt;=#REF!,$D30*(1+(#REF!/100))^$O$3,0)</f>
        <v>#REF!</v>
      </c>
      <c r="P30" s="25" t="e">
        <f>IF($P$3&lt;=#REF!,$D30*(1+(#REF!/100))^$P$3,0)</f>
        <v>#REF!</v>
      </c>
      <c r="Q30" s="25" t="e">
        <f>IF($Q$3&lt;=#REF!,$D30*(1+(#REF!/100))^$Q$3,0)</f>
        <v>#REF!</v>
      </c>
      <c r="R30" s="25" t="e">
        <f>IF($R$3&lt;=#REF!,$D30*(1+(#REF!/100))^$R$3,0)</f>
        <v>#REF!</v>
      </c>
      <c r="S30" s="25" t="e">
        <f>IF($S$3&lt;=#REF!,$D30*(1+(#REF!/100))^$S$3,0)</f>
        <v>#REF!</v>
      </c>
      <c r="T30" s="25" t="e">
        <f>IF($T$3&lt;=#REF!,$D30*(1+(#REF!/100))^$T$3,0)</f>
        <v>#REF!</v>
      </c>
      <c r="U30" s="25" t="e">
        <f>IF($U$3&lt;=#REF!,$D30*(1+(#REF!/100))^$U$3,0)</f>
        <v>#REF!</v>
      </c>
      <c r="V30" s="25" t="e">
        <f>IF($V$3&lt;=#REF!,$D30*(1+(#REF!/100))^$V$3,0)</f>
        <v>#REF!</v>
      </c>
      <c r="W30" s="25" t="e">
        <f>IF($W$3&lt;=#REF!,$D30*(1+(#REF!/100))^$W$3,0)</f>
        <v>#REF!</v>
      </c>
      <c r="X30" s="25" t="e">
        <f>IF($X$3&lt;=#REF!,$D30*(1+(#REF!/100))^$X$3,0)</f>
        <v>#REF!</v>
      </c>
      <c r="Y30" s="25" t="e">
        <f>IF($Y$3&lt;=#REF!,$D30*(1+(#REF!/100))^$Y$3,0)</f>
        <v>#REF!</v>
      </c>
      <c r="Z30" s="25" t="e">
        <f>IF($Z$3&lt;=#REF!,$D30*(1+(#REF!/100))^$Z$3,0)</f>
        <v>#REF!</v>
      </c>
      <c r="AA30" s="25" t="e">
        <f>IF($AA$3&lt;=#REF!,$D30*(1+(#REF!/100))^$AA$3,0)</f>
        <v>#REF!</v>
      </c>
      <c r="AB30" s="25" t="e">
        <f>IF($AB$3&lt;=#REF!,$D30*(1+(#REF!/100))^$AB$3,0)</f>
        <v>#REF!</v>
      </c>
      <c r="AC30" s="25" t="e">
        <f>IF($AC$3&lt;=#REF!,$D30*(1+(#REF!/100))^$AC$3,0)</f>
        <v>#REF!</v>
      </c>
      <c r="AD30" s="25" t="e">
        <f>IF($AD$3&lt;=#REF!,$D30*(1+(#REF!/100))^$AD$3,0)</f>
        <v>#REF!</v>
      </c>
      <c r="AE30" s="25" t="e">
        <f>IF($AE$3&lt;=#REF!,$D30*(1+(#REF!/100))^$AE$3,0)</f>
        <v>#REF!</v>
      </c>
      <c r="AF30" s="25" t="e">
        <f>IF($AF$3&lt;=#REF!,$D30*(1+(#REF!/100))^$AF$3,0)</f>
        <v>#REF!</v>
      </c>
      <c r="AG30" s="25" t="e">
        <f>IF($AG$3&lt;=#REF!,$D30*(1+(#REF!/100))^$AG$3,0)</f>
        <v>#REF!</v>
      </c>
      <c r="AH30" s="25" t="e">
        <f>IF($AH$3&lt;=#REF!,$D30*(1+(#REF!/100))^$AH$3,0)</f>
        <v>#REF!</v>
      </c>
      <c r="AI30" s="25" t="e">
        <f>IF($AI$3&lt;=#REF!,$D30*(1+(#REF!/100))^$AI$3,0)</f>
        <v>#REF!</v>
      </c>
      <c r="AJ30" s="17" t="e">
        <f>IF($AJ$3&lt;=#REF!,$D30*(1+(#REF!/100))^$AJ$3,0)</f>
        <v>#REF!</v>
      </c>
      <c r="AK30" s="17" t="e">
        <f>IF($AK$3&lt;=#REF!,$D30*(1+(#REF!/100))^$AK$3,0)</f>
        <v>#REF!</v>
      </c>
      <c r="AL30" s="17" t="e">
        <f>IF($AL$3&lt;=#REF!,$D30*(1+(#REF!/100))^$AL$3,0)</f>
        <v>#REF!</v>
      </c>
      <c r="AM30" s="17" t="e">
        <f>IF($AM$3&lt;=#REF!,$D30*(1+(#REF!/100))^$AM$3,0)</f>
        <v>#REF!</v>
      </c>
      <c r="AN30" s="17" t="e">
        <f>IF($AN$3&lt;=#REF!,$D30*(1+(#REF!/100))^$AN$3,0)</f>
        <v>#REF!</v>
      </c>
      <c r="AO30" s="17" t="e">
        <f>IF($AO$3&lt;=#REF!,$D30*(1+(#REF!/100))^$AO$3,0)</f>
        <v>#REF!</v>
      </c>
      <c r="AP30" s="17" t="e">
        <f>IF($AP$3&lt;=#REF!,$D30*(1+(#REF!/100))^$AP$3,0)</f>
        <v>#REF!</v>
      </c>
      <c r="AQ30" s="17" t="e">
        <f>IF($AQ$3&lt;=#REF!,$D30*(1+(#REF!/100))^$AQ$3,0)</f>
        <v>#REF!</v>
      </c>
      <c r="AR30" s="17" t="e">
        <f>IF($AR$3&lt;=#REF!,$D30*(1+(#REF!/100))^$AR$3,0)</f>
        <v>#REF!</v>
      </c>
      <c r="AS30" s="17" t="e">
        <f>IF($AS$3&lt;=#REF!,$D30*(1+(#REF!/100))^$AS$3,0)</f>
        <v>#REF!</v>
      </c>
    </row>
    <row r="31" spans="2:45" x14ac:dyDescent="0.25">
      <c r="B31" s="2" t="e">
        <f>#REF!</f>
        <v>#REF!</v>
      </c>
      <c r="C31" s="20">
        <v>350</v>
      </c>
      <c r="D31" s="19" t="e">
        <f>#REF!*#REF!</f>
        <v>#REF!</v>
      </c>
      <c r="E31" s="17" t="e">
        <f>NPV(#REF!,'Costos operativos proyectados'!F31:AI31)</f>
        <v>#REF!</v>
      </c>
      <c r="F31" s="25" t="e">
        <f>IF($F$3&lt;=#REF!,$D31*(1+(#REF!/100))^$F$3,0)</f>
        <v>#REF!</v>
      </c>
      <c r="G31" s="25" t="e">
        <f>IF($G$3&lt;=#REF!,$D31*(1+(#REF!/100))^$G$3,0)</f>
        <v>#REF!</v>
      </c>
      <c r="H31" s="25" t="e">
        <f>IF($H$3&lt;=#REF!,$D31*(1+(#REF!/100))^$H$3,0)</f>
        <v>#REF!</v>
      </c>
      <c r="I31" s="25" t="e">
        <f>IF($I$3&lt;=#REF!,$D31*(1+(#REF!/100))^$I$3,0)</f>
        <v>#REF!</v>
      </c>
      <c r="J31" s="25" t="e">
        <f>IF($J$3&lt;=#REF!,$D31*(1+(#REF!/100))^$J$3,0)</f>
        <v>#REF!</v>
      </c>
      <c r="K31" s="25" t="e">
        <f>IF($K$3&lt;=#REF!,$D31*(1+(#REF!/100))^$K$3,0)</f>
        <v>#REF!</v>
      </c>
      <c r="L31" s="25" t="e">
        <f>IF($L$3&lt;=#REF!,$D31*(1+(#REF!/100))^$L$3,0)</f>
        <v>#REF!</v>
      </c>
      <c r="M31" s="25" t="e">
        <f>IF($M$3&lt;=#REF!,$D31*(1+(#REF!/100))^$M$3,0)</f>
        <v>#REF!</v>
      </c>
      <c r="N31" s="25" t="e">
        <f>IF($N$3&lt;=#REF!,$D31*(1+(#REF!/100))^$N$3,0)</f>
        <v>#REF!</v>
      </c>
      <c r="O31" s="25" t="e">
        <f>IF($O$3&lt;=#REF!,$D31*(1+(#REF!/100))^$O$3,0)</f>
        <v>#REF!</v>
      </c>
      <c r="P31" s="25" t="e">
        <f>IF($P$3&lt;=#REF!,$D31*(1+(#REF!/100))^$P$3,0)</f>
        <v>#REF!</v>
      </c>
      <c r="Q31" s="25" t="e">
        <f>IF($Q$3&lt;=#REF!,$D31*(1+(#REF!/100))^$Q$3,0)</f>
        <v>#REF!</v>
      </c>
      <c r="R31" s="25" t="e">
        <f>IF($R$3&lt;=#REF!,$D31*(1+(#REF!/100))^$R$3,0)</f>
        <v>#REF!</v>
      </c>
      <c r="S31" s="25" t="e">
        <f>IF($S$3&lt;=#REF!,$D31*(1+(#REF!/100))^$S$3,0)</f>
        <v>#REF!</v>
      </c>
      <c r="T31" s="25" t="e">
        <f>IF($T$3&lt;=#REF!,$D31*(1+(#REF!/100))^$T$3,0)</f>
        <v>#REF!</v>
      </c>
      <c r="U31" s="25" t="e">
        <f>IF($U$3&lt;=#REF!,$D31*(1+(#REF!/100))^$U$3,0)</f>
        <v>#REF!</v>
      </c>
      <c r="V31" s="25" t="e">
        <f>IF($V$3&lt;=#REF!,$D31*(1+(#REF!/100))^$V$3,0)</f>
        <v>#REF!</v>
      </c>
      <c r="W31" s="25" t="e">
        <f>IF($W$3&lt;=#REF!,$D31*(1+(#REF!/100))^$W$3,0)</f>
        <v>#REF!</v>
      </c>
      <c r="X31" s="25" t="e">
        <f>IF($X$3&lt;=#REF!,$D31*(1+(#REF!/100))^$X$3,0)</f>
        <v>#REF!</v>
      </c>
      <c r="Y31" s="25" t="e">
        <f>IF($Y$3&lt;=#REF!,$D31*(1+(#REF!/100))^$Y$3,0)</f>
        <v>#REF!</v>
      </c>
      <c r="Z31" s="25" t="e">
        <f>IF($Z$3&lt;=#REF!,$D31*(1+(#REF!/100))^$Z$3,0)</f>
        <v>#REF!</v>
      </c>
      <c r="AA31" s="25" t="e">
        <f>IF($AA$3&lt;=#REF!,$D31*(1+(#REF!/100))^$AA$3,0)</f>
        <v>#REF!</v>
      </c>
      <c r="AB31" s="25" t="e">
        <f>IF($AB$3&lt;=#REF!,$D31*(1+(#REF!/100))^$AB$3,0)</f>
        <v>#REF!</v>
      </c>
      <c r="AC31" s="25" t="e">
        <f>IF($AC$3&lt;=#REF!,$D31*(1+(#REF!/100))^$AC$3,0)</f>
        <v>#REF!</v>
      </c>
      <c r="AD31" s="25" t="e">
        <f>IF($AD$3&lt;=#REF!,$D31*(1+(#REF!/100))^$AD$3,0)</f>
        <v>#REF!</v>
      </c>
      <c r="AE31" s="25" t="e">
        <f>IF($AE$3&lt;=#REF!,$D31*(1+(#REF!/100))^$AE$3,0)</f>
        <v>#REF!</v>
      </c>
      <c r="AF31" s="25" t="e">
        <f>IF($AF$3&lt;=#REF!,$D31*(1+(#REF!/100))^$AF$3,0)</f>
        <v>#REF!</v>
      </c>
      <c r="AG31" s="25" t="e">
        <f>IF($AG$3&lt;=#REF!,$D31*(1+(#REF!/100))^$AG$3,0)</f>
        <v>#REF!</v>
      </c>
      <c r="AH31" s="25" t="e">
        <f>IF($AH$3&lt;=#REF!,$D31*(1+(#REF!/100))^$AH$3,0)</f>
        <v>#REF!</v>
      </c>
      <c r="AI31" s="25" t="e">
        <f>IF($AI$3&lt;=#REF!,$D31*(1+(#REF!/100))^$AI$3,0)</f>
        <v>#REF!</v>
      </c>
      <c r="AJ31" s="17" t="e">
        <f>IF($AJ$3&lt;=#REF!,$D31*(1+(#REF!/100))^$AJ$3,0)</f>
        <v>#REF!</v>
      </c>
      <c r="AK31" s="17" t="e">
        <f>IF($AK$3&lt;=#REF!,$D31*(1+(#REF!/100))^$AK$3,0)</f>
        <v>#REF!</v>
      </c>
      <c r="AL31" s="17" t="e">
        <f>IF($AL$3&lt;=#REF!,$D31*(1+(#REF!/100))^$AL$3,0)</f>
        <v>#REF!</v>
      </c>
      <c r="AM31" s="17" t="e">
        <f>IF($AM$3&lt;=#REF!,$D31*(1+(#REF!/100))^$AM$3,0)</f>
        <v>#REF!</v>
      </c>
      <c r="AN31" s="17" t="e">
        <f>IF($AN$3&lt;=#REF!,$D31*(1+(#REF!/100))^$AN$3,0)</f>
        <v>#REF!</v>
      </c>
      <c r="AO31" s="17" t="e">
        <f>IF($AO$3&lt;=#REF!,$D31*(1+(#REF!/100))^$AO$3,0)</f>
        <v>#REF!</v>
      </c>
      <c r="AP31" s="17" t="e">
        <f>IF($AP$3&lt;=#REF!,$D31*(1+(#REF!/100))^$AP$3,0)</f>
        <v>#REF!</v>
      </c>
      <c r="AQ31" s="17" t="e">
        <f>IF($AQ$3&lt;=#REF!,$D31*(1+(#REF!/100))^$AQ$3,0)</f>
        <v>#REF!</v>
      </c>
      <c r="AR31" s="17" t="e">
        <f>IF($AR$3&lt;=#REF!,$D31*(1+(#REF!/100))^$AR$3,0)</f>
        <v>#REF!</v>
      </c>
      <c r="AS31" s="17" t="e">
        <f>IF($AS$3&lt;=#REF!,$D31*(1+(#REF!/100))^$AS$3,0)</f>
        <v>#REF!</v>
      </c>
    </row>
    <row r="32" spans="2:45" x14ac:dyDescent="0.25">
      <c r="B32" s="2" t="e">
        <f>#REF!</f>
        <v>#REF!</v>
      </c>
      <c r="C32" s="20">
        <v>336</v>
      </c>
      <c r="D32" s="19" t="e">
        <f>#REF!*#REF!</f>
        <v>#REF!</v>
      </c>
      <c r="E32" s="17" t="e">
        <f>NPV(#REF!,'Costos operativos proyectados'!F32:AI32)</f>
        <v>#REF!</v>
      </c>
      <c r="F32" s="25" t="e">
        <f>IF($F$3&lt;=#REF!,$D32*(1+(#REF!/100))^$F$3,0)</f>
        <v>#REF!</v>
      </c>
      <c r="G32" s="25" t="e">
        <f>IF($G$3&lt;=#REF!,$D32*(1+(#REF!/100))^$G$3,0)</f>
        <v>#REF!</v>
      </c>
      <c r="H32" s="25" t="e">
        <f>IF($H$3&lt;=#REF!,$D32*(1+(#REF!/100))^$H$3,0)</f>
        <v>#REF!</v>
      </c>
      <c r="I32" s="25" t="e">
        <f>IF($I$3&lt;=#REF!,$D32*(1+(#REF!/100))^$I$3,0)</f>
        <v>#REF!</v>
      </c>
      <c r="J32" s="25" t="e">
        <f>IF($J$3&lt;=#REF!,$D32*(1+(#REF!/100))^$J$3,0)</f>
        <v>#REF!</v>
      </c>
      <c r="K32" s="25" t="e">
        <f>IF($K$3&lt;=#REF!,$D32*(1+(#REF!/100))^$K$3,0)</f>
        <v>#REF!</v>
      </c>
      <c r="L32" s="25" t="e">
        <f>IF($L$3&lt;=#REF!,$D32*(1+(#REF!/100))^$L$3,0)</f>
        <v>#REF!</v>
      </c>
      <c r="M32" s="25" t="e">
        <f>IF($M$3&lt;=#REF!,$D32*(1+(#REF!/100))^$M$3,0)</f>
        <v>#REF!</v>
      </c>
      <c r="N32" s="25" t="e">
        <f>IF($N$3&lt;=#REF!,$D32*(1+(#REF!/100))^$N$3,0)</f>
        <v>#REF!</v>
      </c>
      <c r="O32" s="25" t="e">
        <f>IF($O$3&lt;=#REF!,$D32*(1+(#REF!/100))^$O$3,0)</f>
        <v>#REF!</v>
      </c>
      <c r="P32" s="25" t="e">
        <f>IF($P$3&lt;=#REF!,$D32*(1+(#REF!/100))^$P$3,0)</f>
        <v>#REF!</v>
      </c>
      <c r="Q32" s="25" t="e">
        <f>IF($Q$3&lt;=#REF!,$D32*(1+(#REF!/100))^$Q$3,0)</f>
        <v>#REF!</v>
      </c>
      <c r="R32" s="25" t="e">
        <f>IF($R$3&lt;=#REF!,$D32*(1+(#REF!/100))^$R$3,0)</f>
        <v>#REF!</v>
      </c>
      <c r="S32" s="25" t="e">
        <f>IF($S$3&lt;=#REF!,$D32*(1+(#REF!/100))^$S$3,0)</f>
        <v>#REF!</v>
      </c>
      <c r="T32" s="25" t="e">
        <f>IF($T$3&lt;=#REF!,$D32*(1+(#REF!/100))^$T$3,0)</f>
        <v>#REF!</v>
      </c>
      <c r="U32" s="25" t="e">
        <f>IF($U$3&lt;=#REF!,$D32*(1+(#REF!/100))^$U$3,0)</f>
        <v>#REF!</v>
      </c>
      <c r="V32" s="25" t="e">
        <f>IF($V$3&lt;=#REF!,$D32*(1+(#REF!/100))^$V$3,0)</f>
        <v>#REF!</v>
      </c>
      <c r="W32" s="25" t="e">
        <f>IF($W$3&lt;=#REF!,$D32*(1+(#REF!/100))^$W$3,0)</f>
        <v>#REF!</v>
      </c>
      <c r="X32" s="25" t="e">
        <f>IF($X$3&lt;=#REF!,$D32*(1+(#REF!/100))^$X$3,0)</f>
        <v>#REF!</v>
      </c>
      <c r="Y32" s="25" t="e">
        <f>IF($Y$3&lt;=#REF!,$D32*(1+(#REF!/100))^$Y$3,0)</f>
        <v>#REF!</v>
      </c>
      <c r="Z32" s="25" t="e">
        <f>IF($Z$3&lt;=#REF!,$D32*(1+(#REF!/100))^$Z$3,0)</f>
        <v>#REF!</v>
      </c>
      <c r="AA32" s="25" t="e">
        <f>IF($AA$3&lt;=#REF!,$D32*(1+(#REF!/100))^$AA$3,0)</f>
        <v>#REF!</v>
      </c>
      <c r="AB32" s="25" t="e">
        <f>IF($AB$3&lt;=#REF!,$D32*(1+(#REF!/100))^$AB$3,0)</f>
        <v>#REF!</v>
      </c>
      <c r="AC32" s="25" t="e">
        <f>IF($AC$3&lt;=#REF!,$D32*(1+(#REF!/100))^$AC$3,0)</f>
        <v>#REF!</v>
      </c>
      <c r="AD32" s="25" t="e">
        <f>IF($AD$3&lt;=#REF!,$D32*(1+(#REF!/100))^$AD$3,0)</f>
        <v>#REF!</v>
      </c>
      <c r="AE32" s="25" t="e">
        <f>IF($AE$3&lt;=#REF!,$D32*(1+(#REF!/100))^$AE$3,0)</f>
        <v>#REF!</v>
      </c>
      <c r="AF32" s="25" t="e">
        <f>IF($AF$3&lt;=#REF!,$D32*(1+(#REF!/100))^$AF$3,0)</f>
        <v>#REF!</v>
      </c>
      <c r="AG32" s="25" t="e">
        <f>IF($AG$3&lt;=#REF!,$D32*(1+(#REF!/100))^$AG$3,0)</f>
        <v>#REF!</v>
      </c>
      <c r="AH32" s="25" t="e">
        <f>IF($AH$3&lt;=#REF!,$D32*(1+(#REF!/100))^$AH$3,0)</f>
        <v>#REF!</v>
      </c>
      <c r="AI32" s="25" t="e">
        <f>IF($AI$3&lt;=#REF!,$D32*(1+(#REF!/100))^$AI$3,0)</f>
        <v>#REF!</v>
      </c>
      <c r="AJ32" s="17" t="e">
        <f>IF($AJ$3&lt;=#REF!,$D32*(1+(#REF!/100))^$AJ$3,0)</f>
        <v>#REF!</v>
      </c>
      <c r="AK32" s="17" t="e">
        <f>IF($AK$3&lt;=#REF!,$D32*(1+(#REF!/100))^$AK$3,0)</f>
        <v>#REF!</v>
      </c>
      <c r="AL32" s="17" t="e">
        <f>IF($AL$3&lt;=#REF!,$D32*(1+(#REF!/100))^$AL$3,0)</f>
        <v>#REF!</v>
      </c>
      <c r="AM32" s="17" t="e">
        <f>IF($AM$3&lt;=#REF!,$D32*(1+(#REF!/100))^$AM$3,0)</f>
        <v>#REF!</v>
      </c>
      <c r="AN32" s="17" t="e">
        <f>IF($AN$3&lt;=#REF!,$D32*(1+(#REF!/100))^$AN$3,0)</f>
        <v>#REF!</v>
      </c>
      <c r="AO32" s="17" t="e">
        <f>IF($AO$3&lt;=#REF!,$D32*(1+(#REF!/100))^$AO$3,0)</f>
        <v>#REF!</v>
      </c>
      <c r="AP32" s="17" t="e">
        <f>IF($AP$3&lt;=#REF!,$D32*(1+(#REF!/100))^$AP$3,0)</f>
        <v>#REF!</v>
      </c>
      <c r="AQ32" s="17" t="e">
        <f>IF($AQ$3&lt;=#REF!,$D32*(1+(#REF!/100))^$AQ$3,0)</f>
        <v>#REF!</v>
      </c>
      <c r="AR32" s="17" t="e">
        <f>IF($AR$3&lt;=#REF!,$D32*(1+(#REF!/100))^$AR$3,0)</f>
        <v>#REF!</v>
      </c>
      <c r="AS32" s="17" t="e">
        <f>IF($AS$3&lt;=#REF!,$D32*(1+(#REF!/100))^$AS$3,0)</f>
        <v>#REF!</v>
      </c>
    </row>
    <row r="33" spans="2:45" x14ac:dyDescent="0.25">
      <c r="B33" s="2" t="e">
        <f>#REF!</f>
        <v>#REF!</v>
      </c>
      <c r="C33" s="20">
        <v>266</v>
      </c>
      <c r="D33" s="19" t="e">
        <f>#REF!*#REF!</f>
        <v>#REF!</v>
      </c>
      <c r="E33" s="17" t="e">
        <f>NPV(#REF!,'Costos operativos proyectados'!F33:AI33)</f>
        <v>#REF!</v>
      </c>
      <c r="F33" s="25" t="e">
        <f>IF($F$3&lt;=#REF!,$D33*(1+(#REF!/100))^$F$3,0)</f>
        <v>#REF!</v>
      </c>
      <c r="G33" s="25" t="e">
        <f>IF($G$3&lt;=#REF!,$D33*(1+(#REF!/100))^$G$3,0)</f>
        <v>#REF!</v>
      </c>
      <c r="H33" s="25" t="e">
        <f>IF($H$3&lt;=#REF!,$D33*(1+(#REF!/100))^$H$3,0)</f>
        <v>#REF!</v>
      </c>
      <c r="I33" s="25" t="e">
        <f>IF($I$3&lt;=#REF!,$D33*(1+(#REF!/100))^$I$3,0)</f>
        <v>#REF!</v>
      </c>
      <c r="J33" s="25" t="e">
        <f>IF($J$3&lt;=#REF!,$D33*(1+(#REF!/100))^$J$3,0)</f>
        <v>#REF!</v>
      </c>
      <c r="K33" s="25" t="e">
        <f>IF($K$3&lt;=#REF!,$D33*(1+(#REF!/100))^$K$3,0)</f>
        <v>#REF!</v>
      </c>
      <c r="L33" s="25" t="e">
        <f>IF($L$3&lt;=#REF!,$D33*(1+(#REF!/100))^$L$3,0)</f>
        <v>#REF!</v>
      </c>
      <c r="M33" s="25" t="e">
        <f>IF($M$3&lt;=#REF!,$D33*(1+(#REF!/100))^$M$3,0)</f>
        <v>#REF!</v>
      </c>
      <c r="N33" s="25" t="e">
        <f>IF($N$3&lt;=#REF!,$D33*(1+(#REF!/100))^$N$3,0)</f>
        <v>#REF!</v>
      </c>
      <c r="O33" s="25" t="e">
        <f>IF($O$3&lt;=#REF!,$D33*(1+(#REF!/100))^$O$3,0)</f>
        <v>#REF!</v>
      </c>
      <c r="P33" s="25" t="e">
        <f>IF($P$3&lt;=#REF!,$D33*(1+(#REF!/100))^$P$3,0)</f>
        <v>#REF!</v>
      </c>
      <c r="Q33" s="25" t="e">
        <f>IF($Q$3&lt;=#REF!,$D33*(1+(#REF!/100))^$Q$3,0)</f>
        <v>#REF!</v>
      </c>
      <c r="R33" s="25" t="e">
        <f>IF($R$3&lt;=#REF!,$D33*(1+(#REF!/100))^$R$3,0)</f>
        <v>#REF!</v>
      </c>
      <c r="S33" s="25" t="e">
        <f>IF($S$3&lt;=#REF!,$D33*(1+(#REF!/100))^$S$3,0)</f>
        <v>#REF!</v>
      </c>
      <c r="T33" s="25" t="e">
        <f>IF($T$3&lt;=#REF!,$D33*(1+(#REF!/100))^$T$3,0)</f>
        <v>#REF!</v>
      </c>
      <c r="U33" s="25" t="e">
        <f>IF($U$3&lt;=#REF!,$D33*(1+(#REF!/100))^$U$3,0)</f>
        <v>#REF!</v>
      </c>
      <c r="V33" s="25" t="e">
        <f>IF($V$3&lt;=#REF!,$D33*(1+(#REF!/100))^$V$3,0)</f>
        <v>#REF!</v>
      </c>
      <c r="W33" s="25" t="e">
        <f>IF($W$3&lt;=#REF!,$D33*(1+(#REF!/100))^$W$3,0)</f>
        <v>#REF!</v>
      </c>
      <c r="X33" s="25" t="e">
        <f>IF($X$3&lt;=#REF!,$D33*(1+(#REF!/100))^$X$3,0)</f>
        <v>#REF!</v>
      </c>
      <c r="Y33" s="25" t="e">
        <f>IF($Y$3&lt;=#REF!,$D33*(1+(#REF!/100))^$Y$3,0)</f>
        <v>#REF!</v>
      </c>
      <c r="Z33" s="25" t="e">
        <f>IF($Z$3&lt;=#REF!,$D33*(1+(#REF!/100))^$Z$3,0)</f>
        <v>#REF!</v>
      </c>
      <c r="AA33" s="25" t="e">
        <f>IF($AA$3&lt;=#REF!,$D33*(1+(#REF!/100))^$AA$3,0)</f>
        <v>#REF!</v>
      </c>
      <c r="AB33" s="25" t="e">
        <f>IF($AB$3&lt;=#REF!,$D33*(1+(#REF!/100))^$AB$3,0)</f>
        <v>#REF!</v>
      </c>
      <c r="AC33" s="25" t="e">
        <f>IF($AC$3&lt;=#REF!,$D33*(1+(#REF!/100))^$AC$3,0)</f>
        <v>#REF!</v>
      </c>
      <c r="AD33" s="25" t="e">
        <f>IF($AD$3&lt;=#REF!,$D33*(1+(#REF!/100))^$AD$3,0)</f>
        <v>#REF!</v>
      </c>
      <c r="AE33" s="25" t="e">
        <f>IF($AE$3&lt;=#REF!,$D33*(1+(#REF!/100))^$AE$3,0)</f>
        <v>#REF!</v>
      </c>
      <c r="AF33" s="25" t="e">
        <f>IF($AF$3&lt;=#REF!,$D33*(1+(#REF!/100))^$AF$3,0)</f>
        <v>#REF!</v>
      </c>
      <c r="AG33" s="25" t="e">
        <f>IF($AG$3&lt;=#REF!,$D33*(1+(#REF!/100))^$AG$3,0)</f>
        <v>#REF!</v>
      </c>
      <c r="AH33" s="25" t="e">
        <f>IF($AH$3&lt;=#REF!,$D33*(1+(#REF!/100))^$AH$3,0)</f>
        <v>#REF!</v>
      </c>
      <c r="AI33" s="25" t="e">
        <f>IF($AI$3&lt;=#REF!,$D33*(1+(#REF!/100))^$AI$3,0)</f>
        <v>#REF!</v>
      </c>
      <c r="AJ33" s="17" t="e">
        <f>IF($AJ$3&lt;=#REF!,$D33*(1+(#REF!/100))^$AJ$3,0)</f>
        <v>#REF!</v>
      </c>
      <c r="AK33" s="17" t="e">
        <f>IF($AK$3&lt;=#REF!,$D33*(1+(#REF!/100))^$AK$3,0)</f>
        <v>#REF!</v>
      </c>
      <c r="AL33" s="17" t="e">
        <f>IF($AL$3&lt;=#REF!,$D33*(1+(#REF!/100))^$AL$3,0)</f>
        <v>#REF!</v>
      </c>
      <c r="AM33" s="17" t="e">
        <f>IF($AM$3&lt;=#REF!,$D33*(1+(#REF!/100))^$AM$3,0)</f>
        <v>#REF!</v>
      </c>
      <c r="AN33" s="17" t="e">
        <f>IF($AN$3&lt;=#REF!,$D33*(1+(#REF!/100))^$AN$3,0)</f>
        <v>#REF!</v>
      </c>
      <c r="AO33" s="17" t="e">
        <f>IF($AO$3&lt;=#REF!,$D33*(1+(#REF!/100))^$AO$3,0)</f>
        <v>#REF!</v>
      </c>
      <c r="AP33" s="17" t="e">
        <f>IF($AP$3&lt;=#REF!,$D33*(1+(#REF!/100))^$AP$3,0)</f>
        <v>#REF!</v>
      </c>
      <c r="AQ33" s="17" t="e">
        <f>IF($AQ$3&lt;=#REF!,$D33*(1+(#REF!/100))^$AQ$3,0)</f>
        <v>#REF!</v>
      </c>
      <c r="AR33" s="17" t="e">
        <f>IF($AR$3&lt;=#REF!,$D33*(1+(#REF!/100))^$AR$3,0)</f>
        <v>#REF!</v>
      </c>
      <c r="AS33" s="17" t="e">
        <f>IF($AS$3&lt;=#REF!,$D33*(1+(#REF!/100))^$AS$3,0)</f>
        <v>#REF!</v>
      </c>
    </row>
    <row r="34" spans="2:45" x14ac:dyDescent="0.25">
      <c r="B34" s="2" t="e">
        <f>#REF!</f>
        <v>#REF!</v>
      </c>
      <c r="C34" s="21">
        <v>250</v>
      </c>
      <c r="D34" s="19" t="e">
        <f>#REF!*#REF!</f>
        <v>#REF!</v>
      </c>
      <c r="E34" s="17" t="e">
        <f>NPV(#REF!,'Costos operativos proyectados'!F34:AI34)</f>
        <v>#REF!</v>
      </c>
      <c r="F34" s="25" t="e">
        <f>IF($F$3&lt;=#REF!,$D34*(1+(#REF!/100))^$F$3,0)</f>
        <v>#REF!</v>
      </c>
      <c r="G34" s="25" t="e">
        <f>IF($G$3&lt;=#REF!,$D34*(1+(#REF!/100))^$G$3,0)</f>
        <v>#REF!</v>
      </c>
      <c r="H34" s="25" t="e">
        <f>IF($H$3&lt;=#REF!,$D34*(1+(#REF!/100))^$H$3,0)</f>
        <v>#REF!</v>
      </c>
      <c r="I34" s="25" t="e">
        <f>IF($I$3&lt;=#REF!,$D34*(1+(#REF!/100))^$I$3,0)</f>
        <v>#REF!</v>
      </c>
      <c r="J34" s="25" t="e">
        <f>IF($J$3&lt;=#REF!,$D34*(1+(#REF!/100))^$J$3,0)</f>
        <v>#REF!</v>
      </c>
      <c r="K34" s="25" t="e">
        <f>IF($K$3&lt;=#REF!,$D34*(1+(#REF!/100))^$K$3,0)</f>
        <v>#REF!</v>
      </c>
      <c r="L34" s="25" t="e">
        <f>IF($L$3&lt;=#REF!,$D34*(1+(#REF!/100))^$L$3,0)</f>
        <v>#REF!</v>
      </c>
      <c r="M34" s="25" t="e">
        <f>IF($M$3&lt;=#REF!,$D34*(1+(#REF!/100))^$M$3,0)</f>
        <v>#REF!</v>
      </c>
      <c r="N34" s="25" t="e">
        <f>IF($N$3&lt;=#REF!,$D34*(1+(#REF!/100))^$N$3,0)</f>
        <v>#REF!</v>
      </c>
      <c r="O34" s="25" t="e">
        <f>IF($O$3&lt;=#REF!,$D34*(1+(#REF!/100))^$O$3,0)</f>
        <v>#REF!</v>
      </c>
      <c r="P34" s="25" t="e">
        <f>IF($P$3&lt;=#REF!,$D34*(1+(#REF!/100))^$P$3,0)</f>
        <v>#REF!</v>
      </c>
      <c r="Q34" s="25" t="e">
        <f>IF($Q$3&lt;=#REF!,$D34*(1+(#REF!/100))^$Q$3,0)</f>
        <v>#REF!</v>
      </c>
      <c r="R34" s="25" t="e">
        <f>IF($R$3&lt;=#REF!,$D34*(1+(#REF!/100))^$R$3,0)</f>
        <v>#REF!</v>
      </c>
      <c r="S34" s="25" t="e">
        <f>IF($S$3&lt;=#REF!,$D34*(1+(#REF!/100))^$S$3,0)</f>
        <v>#REF!</v>
      </c>
      <c r="T34" s="25" t="e">
        <f>IF($T$3&lt;=#REF!,$D34*(1+(#REF!/100))^$T$3,0)</f>
        <v>#REF!</v>
      </c>
      <c r="U34" s="25" t="e">
        <f>IF($U$3&lt;=#REF!,$D34*(1+(#REF!/100))^$U$3,0)</f>
        <v>#REF!</v>
      </c>
      <c r="V34" s="25" t="e">
        <f>IF($V$3&lt;=#REF!,$D34*(1+(#REF!/100))^$V$3,0)</f>
        <v>#REF!</v>
      </c>
      <c r="W34" s="25" t="e">
        <f>IF($W$3&lt;=#REF!,$D34*(1+(#REF!/100))^$W$3,0)</f>
        <v>#REF!</v>
      </c>
      <c r="X34" s="25" t="e">
        <f>IF($X$3&lt;=#REF!,$D34*(1+(#REF!/100))^$X$3,0)</f>
        <v>#REF!</v>
      </c>
      <c r="Y34" s="25" t="e">
        <f>IF($Y$3&lt;=#REF!,$D34*(1+(#REF!/100))^$Y$3,0)</f>
        <v>#REF!</v>
      </c>
      <c r="Z34" s="25" t="e">
        <f>IF($Z$3&lt;=#REF!,$D34*(1+(#REF!/100))^$Z$3,0)</f>
        <v>#REF!</v>
      </c>
      <c r="AA34" s="25" t="e">
        <f>IF($AA$3&lt;=#REF!,$D34*(1+(#REF!/100))^$AA$3,0)</f>
        <v>#REF!</v>
      </c>
      <c r="AB34" s="25" t="e">
        <f>IF($AB$3&lt;=#REF!,$D34*(1+(#REF!/100))^$AB$3,0)</f>
        <v>#REF!</v>
      </c>
      <c r="AC34" s="25" t="e">
        <f>IF($AC$3&lt;=#REF!,$D34*(1+(#REF!/100))^$AC$3,0)</f>
        <v>#REF!</v>
      </c>
      <c r="AD34" s="25" t="e">
        <f>IF($AD$3&lt;=#REF!,$D34*(1+(#REF!/100))^$AD$3,0)</f>
        <v>#REF!</v>
      </c>
      <c r="AE34" s="25" t="e">
        <f>IF($AE$3&lt;=#REF!,$D34*(1+(#REF!/100))^$AE$3,0)</f>
        <v>#REF!</v>
      </c>
      <c r="AF34" s="25" t="e">
        <f>IF($AF$3&lt;=#REF!,$D34*(1+(#REF!/100))^$AF$3,0)</f>
        <v>#REF!</v>
      </c>
      <c r="AG34" s="25" t="e">
        <f>IF($AG$3&lt;=#REF!,$D34*(1+(#REF!/100))^$AG$3,0)</f>
        <v>#REF!</v>
      </c>
      <c r="AH34" s="25" t="e">
        <f>IF($AH$3&lt;=#REF!,$D34*(1+(#REF!/100))^$AH$3,0)</f>
        <v>#REF!</v>
      </c>
      <c r="AI34" s="25" t="e">
        <f>IF($AI$3&lt;=#REF!,$D34*(1+(#REF!/100))^$AI$3,0)</f>
        <v>#REF!</v>
      </c>
      <c r="AJ34" s="17" t="e">
        <f>IF($AJ$3&lt;=#REF!,$D34*(1+(#REF!/100))^$AJ$3,0)</f>
        <v>#REF!</v>
      </c>
      <c r="AK34" s="17" t="e">
        <f>IF($AK$3&lt;=#REF!,$D34*(1+(#REF!/100))^$AK$3,0)</f>
        <v>#REF!</v>
      </c>
      <c r="AL34" s="17" t="e">
        <f>IF($AL$3&lt;=#REF!,$D34*(1+(#REF!/100))^$AL$3,0)</f>
        <v>#REF!</v>
      </c>
      <c r="AM34" s="17" t="e">
        <f>IF($AM$3&lt;=#REF!,$D34*(1+(#REF!/100))^$AM$3,0)</f>
        <v>#REF!</v>
      </c>
      <c r="AN34" s="17" t="e">
        <f>IF($AN$3&lt;=#REF!,$D34*(1+(#REF!/100))^$AN$3,0)</f>
        <v>#REF!</v>
      </c>
      <c r="AO34" s="17" t="e">
        <f>IF($AO$3&lt;=#REF!,$D34*(1+(#REF!/100))^$AO$3,0)</f>
        <v>#REF!</v>
      </c>
      <c r="AP34" s="17" t="e">
        <f>IF($AP$3&lt;=#REF!,$D34*(1+(#REF!/100))^$AP$3,0)</f>
        <v>#REF!</v>
      </c>
      <c r="AQ34" s="17" t="e">
        <f>IF($AQ$3&lt;=#REF!,$D34*(1+(#REF!/100))^$AQ$3,0)</f>
        <v>#REF!</v>
      </c>
      <c r="AR34" s="17" t="e">
        <f>IF($AR$3&lt;=#REF!,$D34*(1+(#REF!/100))^$AR$3,0)</f>
        <v>#REF!</v>
      </c>
      <c r="AS34" s="17" t="e">
        <f>IF($AS$3&lt;=#REF!,$D34*(1+(#REF!/100))^$AS$3,0)</f>
        <v>#REF!</v>
      </c>
    </row>
    <row r="35" spans="2:45" x14ac:dyDescent="0.25">
      <c r="B35" s="2" t="e">
        <f>#REF!</f>
        <v>#REF!</v>
      </c>
      <c r="C35" s="22" t="s">
        <v>23</v>
      </c>
      <c r="D35" s="19" t="e">
        <f>#REF!*#REF!</f>
        <v>#REF!</v>
      </c>
      <c r="E35" s="17" t="e">
        <f>NPV(#REF!,'Costos operativos proyectados'!F35:AI35)</f>
        <v>#REF!</v>
      </c>
      <c r="F35" s="25" t="e">
        <f>IF($F$3&lt;=#REF!,$D35*(1+(#REF!/100))^$F$3,0)</f>
        <v>#REF!</v>
      </c>
      <c r="G35" s="25" t="e">
        <f>IF($G$3&lt;=#REF!,$D35*(1+(#REF!/100))^$G$3,0)</f>
        <v>#REF!</v>
      </c>
      <c r="H35" s="25" t="e">
        <f>IF($H$3&lt;=#REF!,$D35*(1+(#REF!/100))^$H$3,0)</f>
        <v>#REF!</v>
      </c>
      <c r="I35" s="25" t="e">
        <f>IF($I$3&lt;=#REF!,$D35*(1+(#REF!/100))^$I$3,0)</f>
        <v>#REF!</v>
      </c>
      <c r="J35" s="25" t="e">
        <f>IF($J$3&lt;=#REF!,$D35*(1+(#REF!/100))^$J$3,0)</f>
        <v>#REF!</v>
      </c>
      <c r="K35" s="25" t="e">
        <f>IF($K$3&lt;=#REF!,$D35*(1+(#REF!/100))^$K$3,0)</f>
        <v>#REF!</v>
      </c>
      <c r="L35" s="25" t="e">
        <f>IF($L$3&lt;=#REF!,$D35*(1+(#REF!/100))^$L$3,0)</f>
        <v>#REF!</v>
      </c>
      <c r="M35" s="25" t="e">
        <f>IF($M$3&lt;=#REF!,$D35*(1+(#REF!/100))^$M$3,0)</f>
        <v>#REF!</v>
      </c>
      <c r="N35" s="25" t="e">
        <f>IF($N$3&lt;=#REF!,$D35*(1+(#REF!/100))^$N$3,0)</f>
        <v>#REF!</v>
      </c>
      <c r="O35" s="25" t="e">
        <f>IF($O$3&lt;=#REF!,$D35*(1+(#REF!/100))^$O$3,0)</f>
        <v>#REF!</v>
      </c>
      <c r="P35" s="25" t="e">
        <f>IF($P$3&lt;=#REF!,$D35*(1+(#REF!/100))^$P$3,0)</f>
        <v>#REF!</v>
      </c>
      <c r="Q35" s="25" t="e">
        <f>IF($Q$3&lt;=#REF!,$D35*(1+(#REF!/100))^$Q$3,0)</f>
        <v>#REF!</v>
      </c>
      <c r="R35" s="25" t="e">
        <f>IF($R$3&lt;=#REF!,$D35*(1+(#REF!/100))^$R$3,0)</f>
        <v>#REF!</v>
      </c>
      <c r="S35" s="25" t="e">
        <f>IF($S$3&lt;=#REF!,$D35*(1+(#REF!/100))^$S$3,0)</f>
        <v>#REF!</v>
      </c>
      <c r="T35" s="25" t="e">
        <f>IF($T$3&lt;=#REF!,$D35*(1+(#REF!/100))^$T$3,0)</f>
        <v>#REF!</v>
      </c>
      <c r="U35" s="25" t="e">
        <f>IF($U$3&lt;=#REF!,$D35*(1+(#REF!/100))^$U$3,0)</f>
        <v>#REF!</v>
      </c>
      <c r="V35" s="25" t="e">
        <f>IF($V$3&lt;=#REF!,$D35*(1+(#REF!/100))^$V$3,0)</f>
        <v>#REF!</v>
      </c>
      <c r="W35" s="25" t="e">
        <f>IF($W$3&lt;=#REF!,$D35*(1+(#REF!/100))^$W$3,0)</f>
        <v>#REF!</v>
      </c>
      <c r="X35" s="25" t="e">
        <f>IF($X$3&lt;=#REF!,$D35*(1+(#REF!/100))^$X$3,0)</f>
        <v>#REF!</v>
      </c>
      <c r="Y35" s="25" t="e">
        <f>IF($Y$3&lt;=#REF!,$D35*(1+(#REF!/100))^$Y$3,0)</f>
        <v>#REF!</v>
      </c>
      <c r="Z35" s="25" t="e">
        <f>IF($Z$3&lt;=#REF!,$D35*(1+(#REF!/100))^$Z$3,0)</f>
        <v>#REF!</v>
      </c>
      <c r="AA35" s="25" t="e">
        <f>IF($AA$3&lt;=#REF!,$D35*(1+(#REF!/100))^$AA$3,0)</f>
        <v>#REF!</v>
      </c>
      <c r="AB35" s="25" t="e">
        <f>IF($AB$3&lt;=#REF!,$D35*(1+(#REF!/100))^$AB$3,0)</f>
        <v>#REF!</v>
      </c>
      <c r="AC35" s="25" t="e">
        <f>IF($AC$3&lt;=#REF!,$D35*(1+(#REF!/100))^$AC$3,0)</f>
        <v>#REF!</v>
      </c>
      <c r="AD35" s="25" t="e">
        <f>IF($AD$3&lt;=#REF!,$D35*(1+(#REF!/100))^$AD$3,0)</f>
        <v>#REF!</v>
      </c>
      <c r="AE35" s="25" t="e">
        <f>IF($AE$3&lt;=#REF!,$D35*(1+(#REF!/100))^$AE$3,0)</f>
        <v>#REF!</v>
      </c>
      <c r="AF35" s="25" t="e">
        <f>IF($AF$3&lt;=#REF!,$D35*(1+(#REF!/100))^$AF$3,0)</f>
        <v>#REF!</v>
      </c>
      <c r="AG35" s="25" t="e">
        <f>IF($AG$3&lt;=#REF!,$D35*(1+(#REF!/100))^$AG$3,0)</f>
        <v>#REF!</v>
      </c>
      <c r="AH35" s="25" t="e">
        <f>IF($AH$3&lt;=#REF!,$D35*(1+(#REF!/100))^$AH$3,0)</f>
        <v>#REF!</v>
      </c>
      <c r="AI35" s="25" t="e">
        <f>IF($AI$3&lt;=#REF!,$D35*(1+(#REF!/100))^$AI$3,0)</f>
        <v>#REF!</v>
      </c>
      <c r="AJ35" s="17" t="e">
        <f>IF($AJ$3&lt;=#REF!,$D35*(1+(#REF!/100))^$AJ$3,0)</f>
        <v>#REF!</v>
      </c>
      <c r="AK35" s="17" t="e">
        <f>IF($AK$3&lt;=#REF!,$D35*(1+(#REF!/100))^$AK$3,0)</f>
        <v>#REF!</v>
      </c>
      <c r="AL35" s="17" t="e">
        <f>IF($AL$3&lt;=#REF!,$D35*(1+(#REF!/100))^$AL$3,0)</f>
        <v>#REF!</v>
      </c>
      <c r="AM35" s="17" t="e">
        <f>IF($AM$3&lt;=#REF!,$D35*(1+(#REF!/100))^$AM$3,0)</f>
        <v>#REF!</v>
      </c>
      <c r="AN35" s="17" t="e">
        <f>IF($AN$3&lt;=#REF!,$D35*(1+(#REF!/100))^$AN$3,0)</f>
        <v>#REF!</v>
      </c>
      <c r="AO35" s="17" t="e">
        <f>IF($AO$3&lt;=#REF!,$D35*(1+(#REF!/100))^$AO$3,0)</f>
        <v>#REF!</v>
      </c>
      <c r="AP35" s="17" t="e">
        <f>IF($AP$3&lt;=#REF!,$D35*(1+(#REF!/100))^$AP$3,0)</f>
        <v>#REF!</v>
      </c>
      <c r="AQ35" s="17" t="e">
        <f>IF($AQ$3&lt;=#REF!,$D35*(1+(#REF!/100))^$AQ$3,0)</f>
        <v>#REF!</v>
      </c>
      <c r="AR35" s="17" t="e">
        <f>IF($AR$3&lt;=#REF!,$D35*(1+(#REF!/100))^$AR$3,0)</f>
        <v>#REF!</v>
      </c>
      <c r="AS35" s="17" t="e">
        <f>IF($AS$3&lt;=#REF!,$D35*(1+(#REF!/100))^$AS$3,0)</f>
        <v>#REF!</v>
      </c>
    </row>
    <row r="36" spans="2:45" x14ac:dyDescent="0.25">
      <c r="B36" s="2" t="e">
        <f>#REF!</f>
        <v>#REF!</v>
      </c>
      <c r="C36" s="20" t="s">
        <v>22</v>
      </c>
      <c r="D36" s="19" t="e">
        <f>#REF!*#REF!</f>
        <v>#REF!</v>
      </c>
      <c r="E36" s="17" t="e">
        <f>NPV(#REF!,'Costos operativos proyectados'!F36:AI36)</f>
        <v>#REF!</v>
      </c>
      <c r="F36" s="25" t="e">
        <f>IF($F$3&lt;=#REF!,$D36*(1+(#REF!/100))^$F$3,0)</f>
        <v>#REF!</v>
      </c>
      <c r="G36" s="25" t="e">
        <f>IF($G$3&lt;=#REF!,$D36*(1+(#REF!/100))^$G$3,0)</f>
        <v>#REF!</v>
      </c>
      <c r="H36" s="25" t="e">
        <f>IF($H$3&lt;=#REF!,$D36*(1+(#REF!/100))^$H$3,0)</f>
        <v>#REF!</v>
      </c>
      <c r="I36" s="25" t="e">
        <f>IF($I$3&lt;=#REF!,$D36*(1+(#REF!/100))^$I$3,0)</f>
        <v>#REF!</v>
      </c>
      <c r="J36" s="25" t="e">
        <f>IF($J$3&lt;=#REF!,$D36*(1+(#REF!/100))^$J$3,0)</f>
        <v>#REF!</v>
      </c>
      <c r="K36" s="25" t="e">
        <f>IF($K$3&lt;=#REF!,$D36*(1+(#REF!/100))^$K$3,0)</f>
        <v>#REF!</v>
      </c>
      <c r="L36" s="25" t="e">
        <f>IF($L$3&lt;=#REF!,$D36*(1+(#REF!/100))^$L$3,0)</f>
        <v>#REF!</v>
      </c>
      <c r="M36" s="25" t="e">
        <f>IF($M$3&lt;=#REF!,$D36*(1+(#REF!/100))^$M$3,0)</f>
        <v>#REF!</v>
      </c>
      <c r="N36" s="25" t="e">
        <f>IF($N$3&lt;=#REF!,$D36*(1+(#REF!/100))^$N$3,0)</f>
        <v>#REF!</v>
      </c>
      <c r="O36" s="25" t="e">
        <f>IF($O$3&lt;=#REF!,$D36*(1+(#REF!/100))^$O$3,0)</f>
        <v>#REF!</v>
      </c>
      <c r="P36" s="25" t="e">
        <f>IF($P$3&lt;=#REF!,$D36*(1+(#REF!/100))^$P$3,0)</f>
        <v>#REF!</v>
      </c>
      <c r="Q36" s="25" t="e">
        <f>IF($Q$3&lt;=#REF!,$D36*(1+(#REF!/100))^$Q$3,0)</f>
        <v>#REF!</v>
      </c>
      <c r="R36" s="25" t="e">
        <f>IF($R$3&lt;=#REF!,$D36*(1+(#REF!/100))^$R$3,0)</f>
        <v>#REF!</v>
      </c>
      <c r="S36" s="25" t="e">
        <f>IF($S$3&lt;=#REF!,$D36*(1+(#REF!/100))^$S$3,0)</f>
        <v>#REF!</v>
      </c>
      <c r="T36" s="25" t="e">
        <f>IF($T$3&lt;=#REF!,$D36*(1+(#REF!/100))^$T$3,0)</f>
        <v>#REF!</v>
      </c>
      <c r="U36" s="25" t="e">
        <f>IF($U$3&lt;=#REF!,$D36*(1+(#REF!/100))^$U$3,0)</f>
        <v>#REF!</v>
      </c>
      <c r="V36" s="25" t="e">
        <f>IF($V$3&lt;=#REF!,$D36*(1+(#REF!/100))^$V$3,0)</f>
        <v>#REF!</v>
      </c>
      <c r="W36" s="25" t="e">
        <f>IF($W$3&lt;=#REF!,$D36*(1+(#REF!/100))^$W$3,0)</f>
        <v>#REF!</v>
      </c>
      <c r="X36" s="25" t="e">
        <f>IF($X$3&lt;=#REF!,$D36*(1+(#REF!/100))^$X$3,0)</f>
        <v>#REF!</v>
      </c>
      <c r="Y36" s="25" t="e">
        <f>IF($Y$3&lt;=#REF!,$D36*(1+(#REF!/100))^$Y$3,0)</f>
        <v>#REF!</v>
      </c>
      <c r="Z36" s="25" t="e">
        <f>IF($Z$3&lt;=#REF!,$D36*(1+(#REF!/100))^$Z$3,0)</f>
        <v>#REF!</v>
      </c>
      <c r="AA36" s="25" t="e">
        <f>IF($AA$3&lt;=#REF!,$D36*(1+(#REF!/100))^$AA$3,0)</f>
        <v>#REF!</v>
      </c>
      <c r="AB36" s="25" t="e">
        <f>IF($AB$3&lt;=#REF!,$D36*(1+(#REF!/100))^$AB$3,0)</f>
        <v>#REF!</v>
      </c>
      <c r="AC36" s="25" t="e">
        <f>IF($AC$3&lt;=#REF!,$D36*(1+(#REF!/100))^$AC$3,0)</f>
        <v>#REF!</v>
      </c>
      <c r="AD36" s="25" t="e">
        <f>IF($AD$3&lt;=#REF!,$D36*(1+(#REF!/100))^$AD$3,0)</f>
        <v>#REF!</v>
      </c>
      <c r="AE36" s="25" t="e">
        <f>IF($AE$3&lt;=#REF!,$D36*(1+(#REF!/100))^$AE$3,0)</f>
        <v>#REF!</v>
      </c>
      <c r="AF36" s="25" t="e">
        <f>IF($AF$3&lt;=#REF!,$D36*(1+(#REF!/100))^$AF$3,0)</f>
        <v>#REF!</v>
      </c>
      <c r="AG36" s="25" t="e">
        <f>IF($AG$3&lt;=#REF!,$D36*(1+(#REF!/100))^$AG$3,0)</f>
        <v>#REF!</v>
      </c>
      <c r="AH36" s="25" t="e">
        <f>IF($AH$3&lt;=#REF!,$D36*(1+(#REF!/100))^$AH$3,0)</f>
        <v>#REF!</v>
      </c>
      <c r="AI36" s="25" t="e">
        <f>IF($AI$3&lt;=#REF!,$D36*(1+(#REF!/100))^$AI$3,0)</f>
        <v>#REF!</v>
      </c>
      <c r="AJ36" s="17" t="e">
        <f>IF($AJ$3&lt;=#REF!,$D36*(1+(#REF!/100))^$AJ$3,0)</f>
        <v>#REF!</v>
      </c>
      <c r="AK36" s="17" t="e">
        <f>IF($AK$3&lt;=#REF!,$D36*(1+(#REF!/100))^$AK$3,0)</f>
        <v>#REF!</v>
      </c>
      <c r="AL36" s="17" t="e">
        <f>IF($AL$3&lt;=#REF!,$D36*(1+(#REF!/100))^$AL$3,0)</f>
        <v>#REF!</v>
      </c>
      <c r="AM36" s="17" t="e">
        <f>IF($AM$3&lt;=#REF!,$D36*(1+(#REF!/100))^$AM$3,0)</f>
        <v>#REF!</v>
      </c>
      <c r="AN36" s="17" t="e">
        <f>IF($AN$3&lt;=#REF!,$D36*(1+(#REF!/100))^$AN$3,0)</f>
        <v>#REF!</v>
      </c>
      <c r="AO36" s="17" t="e">
        <f>IF($AO$3&lt;=#REF!,$D36*(1+(#REF!/100))^$AO$3,0)</f>
        <v>#REF!</v>
      </c>
      <c r="AP36" s="17" t="e">
        <f>IF($AP$3&lt;=#REF!,$D36*(1+(#REF!/100))^$AP$3,0)</f>
        <v>#REF!</v>
      </c>
      <c r="AQ36" s="17" t="e">
        <f>IF($AQ$3&lt;=#REF!,$D36*(1+(#REF!/100))^$AQ$3,0)</f>
        <v>#REF!</v>
      </c>
      <c r="AR36" s="17" t="e">
        <f>IF($AR$3&lt;=#REF!,$D36*(1+(#REF!/100))^$AR$3,0)</f>
        <v>#REF!</v>
      </c>
      <c r="AS36" s="17" t="e">
        <f>IF($AS$3&lt;=#REF!,$D36*(1+(#REF!/100))^$AS$3,0)</f>
        <v>#REF!</v>
      </c>
    </row>
    <row r="37" spans="2:45" x14ac:dyDescent="0.25">
      <c r="B37" s="2" t="e">
        <f>#REF!</f>
        <v>#REF!</v>
      </c>
      <c r="C37" s="20" t="s">
        <v>21</v>
      </c>
      <c r="D37" s="19" t="e">
        <f>#REF!*#REF!</f>
        <v>#REF!</v>
      </c>
      <c r="E37" s="17" t="e">
        <f>NPV(#REF!,'Costos operativos proyectados'!F37:AI37)</f>
        <v>#REF!</v>
      </c>
      <c r="F37" s="25" t="e">
        <f>IF($F$3&lt;=#REF!,$D37*(1+(#REF!/100))^$F$3,0)</f>
        <v>#REF!</v>
      </c>
      <c r="G37" s="25" t="e">
        <f>IF($G$3&lt;=#REF!,$D37*(1+(#REF!/100))^$G$3,0)</f>
        <v>#REF!</v>
      </c>
      <c r="H37" s="25" t="e">
        <f>IF($H$3&lt;=#REF!,$D37*(1+(#REF!/100))^$H$3,0)</f>
        <v>#REF!</v>
      </c>
      <c r="I37" s="25" t="e">
        <f>IF($I$3&lt;=#REF!,$D37*(1+(#REF!/100))^$I$3,0)</f>
        <v>#REF!</v>
      </c>
      <c r="J37" s="25" t="e">
        <f>IF($J$3&lt;=#REF!,$D37*(1+(#REF!/100))^$J$3,0)</f>
        <v>#REF!</v>
      </c>
      <c r="K37" s="25" t="e">
        <f>IF($K$3&lt;=#REF!,$D37*(1+(#REF!/100))^$K$3,0)</f>
        <v>#REF!</v>
      </c>
      <c r="L37" s="25" t="e">
        <f>IF($L$3&lt;=#REF!,$D37*(1+(#REF!/100))^$L$3,0)</f>
        <v>#REF!</v>
      </c>
      <c r="M37" s="25" t="e">
        <f>IF($M$3&lt;=#REF!,$D37*(1+(#REF!/100))^$M$3,0)</f>
        <v>#REF!</v>
      </c>
      <c r="N37" s="25" t="e">
        <f>IF($N$3&lt;=#REF!,$D37*(1+(#REF!/100))^$N$3,0)</f>
        <v>#REF!</v>
      </c>
      <c r="O37" s="25" t="e">
        <f>IF($O$3&lt;=#REF!,$D37*(1+(#REF!/100))^$O$3,0)</f>
        <v>#REF!</v>
      </c>
      <c r="P37" s="25" t="e">
        <f>IF($P$3&lt;=#REF!,$D37*(1+(#REF!/100))^$P$3,0)</f>
        <v>#REF!</v>
      </c>
      <c r="Q37" s="25" t="e">
        <f>IF($Q$3&lt;=#REF!,$D37*(1+(#REF!/100))^$Q$3,0)</f>
        <v>#REF!</v>
      </c>
      <c r="R37" s="25" t="e">
        <f>IF($R$3&lt;=#REF!,$D37*(1+(#REF!/100))^$R$3,0)</f>
        <v>#REF!</v>
      </c>
      <c r="S37" s="25" t="e">
        <f>IF($S$3&lt;=#REF!,$D37*(1+(#REF!/100))^$S$3,0)</f>
        <v>#REF!</v>
      </c>
      <c r="T37" s="25" t="e">
        <f>IF($T$3&lt;=#REF!,$D37*(1+(#REF!/100))^$T$3,0)</f>
        <v>#REF!</v>
      </c>
      <c r="U37" s="25" t="e">
        <f>IF($U$3&lt;=#REF!,$D37*(1+(#REF!/100))^$U$3,0)</f>
        <v>#REF!</v>
      </c>
      <c r="V37" s="25" t="e">
        <f>IF($V$3&lt;=#REF!,$D37*(1+(#REF!/100))^$V$3,0)</f>
        <v>#REF!</v>
      </c>
      <c r="W37" s="25" t="e">
        <f>IF($W$3&lt;=#REF!,$D37*(1+(#REF!/100))^$W$3,0)</f>
        <v>#REF!</v>
      </c>
      <c r="X37" s="25" t="e">
        <f>IF($X$3&lt;=#REF!,$D37*(1+(#REF!/100))^$X$3,0)</f>
        <v>#REF!</v>
      </c>
      <c r="Y37" s="25" t="e">
        <f>IF($Y$3&lt;=#REF!,$D37*(1+(#REF!/100))^$Y$3,0)</f>
        <v>#REF!</v>
      </c>
      <c r="Z37" s="25" t="e">
        <f>IF($Z$3&lt;=#REF!,$D37*(1+(#REF!/100))^$Z$3,0)</f>
        <v>#REF!</v>
      </c>
      <c r="AA37" s="25" t="e">
        <f>IF($AA$3&lt;=#REF!,$D37*(1+(#REF!/100))^$AA$3,0)</f>
        <v>#REF!</v>
      </c>
      <c r="AB37" s="25" t="e">
        <f>IF($AB$3&lt;=#REF!,$D37*(1+(#REF!/100))^$AB$3,0)</f>
        <v>#REF!</v>
      </c>
      <c r="AC37" s="25" t="e">
        <f>IF($AC$3&lt;=#REF!,$D37*(1+(#REF!/100))^$AC$3,0)</f>
        <v>#REF!</v>
      </c>
      <c r="AD37" s="25" t="e">
        <f>IF($AD$3&lt;=#REF!,$D37*(1+(#REF!/100))^$AD$3,0)</f>
        <v>#REF!</v>
      </c>
      <c r="AE37" s="25" t="e">
        <f>IF($AE$3&lt;=#REF!,$D37*(1+(#REF!/100))^$AE$3,0)</f>
        <v>#REF!</v>
      </c>
      <c r="AF37" s="25" t="e">
        <f>IF($AF$3&lt;=#REF!,$D37*(1+(#REF!/100))^$AF$3,0)</f>
        <v>#REF!</v>
      </c>
      <c r="AG37" s="25" t="e">
        <f>IF($AG$3&lt;=#REF!,$D37*(1+(#REF!/100))^$AG$3,0)</f>
        <v>#REF!</v>
      </c>
      <c r="AH37" s="25" t="e">
        <f>IF($AH$3&lt;=#REF!,$D37*(1+(#REF!/100))^$AH$3,0)</f>
        <v>#REF!</v>
      </c>
      <c r="AI37" s="25" t="e">
        <f>IF($AI$3&lt;=#REF!,$D37*(1+(#REF!/100))^$AI$3,0)</f>
        <v>#REF!</v>
      </c>
      <c r="AJ37" s="17" t="e">
        <f>IF($AJ$3&lt;=#REF!,$D37*(1+(#REF!/100))^$AJ$3,0)</f>
        <v>#REF!</v>
      </c>
      <c r="AK37" s="17" t="e">
        <f>IF($AK$3&lt;=#REF!,$D37*(1+(#REF!/100))^$AK$3,0)</f>
        <v>#REF!</v>
      </c>
      <c r="AL37" s="17" t="e">
        <f>IF($AL$3&lt;=#REF!,$D37*(1+(#REF!/100))^$AL$3,0)</f>
        <v>#REF!</v>
      </c>
      <c r="AM37" s="17" t="e">
        <f>IF($AM$3&lt;=#REF!,$D37*(1+(#REF!/100))^$AM$3,0)</f>
        <v>#REF!</v>
      </c>
      <c r="AN37" s="17" t="e">
        <f>IF($AN$3&lt;=#REF!,$D37*(1+(#REF!/100))^$AN$3,0)</f>
        <v>#REF!</v>
      </c>
      <c r="AO37" s="17" t="e">
        <f>IF($AO$3&lt;=#REF!,$D37*(1+(#REF!/100))^$AO$3,0)</f>
        <v>#REF!</v>
      </c>
      <c r="AP37" s="17" t="e">
        <f>IF($AP$3&lt;=#REF!,$D37*(1+(#REF!/100))^$AP$3,0)</f>
        <v>#REF!</v>
      </c>
      <c r="AQ37" s="17" t="e">
        <f>IF($AQ$3&lt;=#REF!,$D37*(1+(#REF!/100))^$AQ$3,0)</f>
        <v>#REF!</v>
      </c>
      <c r="AR37" s="17" t="e">
        <f>IF($AR$3&lt;=#REF!,$D37*(1+(#REF!/100))^$AR$3,0)</f>
        <v>#REF!</v>
      </c>
      <c r="AS37" s="17" t="e">
        <f>IF($AS$3&lt;=#REF!,$D37*(1+(#REF!/100))^$AS$3,0)</f>
        <v>#REF!</v>
      </c>
    </row>
    <row r="38" spans="2:45" x14ac:dyDescent="0.25">
      <c r="B38" s="2" t="e">
        <f>#REF!</f>
        <v>#REF!</v>
      </c>
      <c r="C38" s="20" t="s">
        <v>20</v>
      </c>
      <c r="D38" s="19" t="e">
        <f>#REF!*#REF!</f>
        <v>#REF!</v>
      </c>
      <c r="E38" s="17" t="e">
        <f>NPV(#REF!,'Costos operativos proyectados'!F38:AI38)</f>
        <v>#REF!</v>
      </c>
      <c r="F38" s="25" t="e">
        <f>IF($F$3&lt;=#REF!,$D38*(1+(#REF!/100))^$F$3,0)</f>
        <v>#REF!</v>
      </c>
      <c r="G38" s="25" t="e">
        <f>IF($G$3&lt;=#REF!,$D38*(1+(#REF!/100))^$G$3,0)</f>
        <v>#REF!</v>
      </c>
      <c r="H38" s="25" t="e">
        <f>IF($H$3&lt;=#REF!,$D38*(1+(#REF!/100))^$H$3,0)</f>
        <v>#REF!</v>
      </c>
      <c r="I38" s="25" t="e">
        <f>IF($I$3&lt;=#REF!,$D38*(1+(#REF!/100))^$I$3,0)</f>
        <v>#REF!</v>
      </c>
      <c r="J38" s="25" t="e">
        <f>IF($J$3&lt;=#REF!,$D38*(1+(#REF!/100))^$J$3,0)</f>
        <v>#REF!</v>
      </c>
      <c r="K38" s="25" t="e">
        <f>IF($K$3&lt;=#REF!,$D38*(1+(#REF!/100))^$K$3,0)</f>
        <v>#REF!</v>
      </c>
      <c r="L38" s="25" t="e">
        <f>IF($L$3&lt;=#REF!,$D38*(1+(#REF!/100))^$L$3,0)</f>
        <v>#REF!</v>
      </c>
      <c r="M38" s="25" t="e">
        <f>IF($M$3&lt;=#REF!,$D38*(1+(#REF!/100))^$M$3,0)</f>
        <v>#REF!</v>
      </c>
      <c r="N38" s="25" t="e">
        <f>IF($N$3&lt;=#REF!,$D38*(1+(#REF!/100))^$N$3,0)</f>
        <v>#REF!</v>
      </c>
      <c r="O38" s="25" t="e">
        <f>IF($O$3&lt;=#REF!,$D38*(1+(#REF!/100))^$O$3,0)</f>
        <v>#REF!</v>
      </c>
      <c r="P38" s="25" t="e">
        <f>IF($P$3&lt;=#REF!,$D38*(1+(#REF!/100))^$P$3,0)</f>
        <v>#REF!</v>
      </c>
      <c r="Q38" s="25" t="e">
        <f>IF($Q$3&lt;=#REF!,$D38*(1+(#REF!/100))^$Q$3,0)</f>
        <v>#REF!</v>
      </c>
      <c r="R38" s="25" t="e">
        <f>IF($R$3&lt;=#REF!,$D38*(1+(#REF!/100))^$R$3,0)</f>
        <v>#REF!</v>
      </c>
      <c r="S38" s="25" t="e">
        <f>IF($S$3&lt;=#REF!,$D38*(1+(#REF!/100))^$S$3,0)</f>
        <v>#REF!</v>
      </c>
      <c r="T38" s="25" t="e">
        <f>IF($T$3&lt;=#REF!,$D38*(1+(#REF!/100))^$T$3,0)</f>
        <v>#REF!</v>
      </c>
      <c r="U38" s="25" t="e">
        <f>IF($U$3&lt;=#REF!,$D38*(1+(#REF!/100))^$U$3,0)</f>
        <v>#REF!</v>
      </c>
      <c r="V38" s="25" t="e">
        <f>IF($V$3&lt;=#REF!,$D38*(1+(#REF!/100))^$V$3,0)</f>
        <v>#REF!</v>
      </c>
      <c r="W38" s="25" t="e">
        <f>IF($W$3&lt;=#REF!,$D38*(1+(#REF!/100))^$W$3,0)</f>
        <v>#REF!</v>
      </c>
      <c r="X38" s="25" t="e">
        <f>IF($X$3&lt;=#REF!,$D38*(1+(#REF!/100))^$X$3,0)</f>
        <v>#REF!</v>
      </c>
      <c r="Y38" s="25" t="e">
        <f>IF($Y$3&lt;=#REF!,$D38*(1+(#REF!/100))^$Y$3,0)</f>
        <v>#REF!</v>
      </c>
      <c r="Z38" s="25" t="e">
        <f>IF($Z$3&lt;=#REF!,$D38*(1+(#REF!/100))^$Z$3,0)</f>
        <v>#REF!</v>
      </c>
      <c r="AA38" s="25" t="e">
        <f>IF($AA$3&lt;=#REF!,$D38*(1+(#REF!/100))^$AA$3,0)</f>
        <v>#REF!</v>
      </c>
      <c r="AB38" s="25" t="e">
        <f>IF($AB$3&lt;=#REF!,$D38*(1+(#REF!/100))^$AB$3,0)</f>
        <v>#REF!</v>
      </c>
      <c r="AC38" s="25" t="e">
        <f>IF($AC$3&lt;=#REF!,$D38*(1+(#REF!/100))^$AC$3,0)</f>
        <v>#REF!</v>
      </c>
      <c r="AD38" s="25" t="e">
        <f>IF($AD$3&lt;=#REF!,$D38*(1+(#REF!/100))^$AD$3,0)</f>
        <v>#REF!</v>
      </c>
      <c r="AE38" s="25" t="e">
        <f>IF($AE$3&lt;=#REF!,$D38*(1+(#REF!/100))^$AE$3,0)</f>
        <v>#REF!</v>
      </c>
      <c r="AF38" s="25" t="e">
        <f>IF($AF$3&lt;=#REF!,$D38*(1+(#REF!/100))^$AF$3,0)</f>
        <v>#REF!</v>
      </c>
      <c r="AG38" s="25" t="e">
        <f>IF($AG$3&lt;=#REF!,$D38*(1+(#REF!/100))^$AG$3,0)</f>
        <v>#REF!</v>
      </c>
      <c r="AH38" s="25" t="e">
        <f>IF($AH$3&lt;=#REF!,$D38*(1+(#REF!/100))^$AH$3,0)</f>
        <v>#REF!</v>
      </c>
      <c r="AI38" s="25" t="e">
        <f>IF($AI$3&lt;=#REF!,$D38*(1+(#REF!/100))^$AI$3,0)</f>
        <v>#REF!</v>
      </c>
      <c r="AJ38" s="17" t="e">
        <f>IF($AJ$3&lt;=#REF!,$D38*(1+(#REF!/100))^$AJ$3,0)</f>
        <v>#REF!</v>
      </c>
      <c r="AK38" s="17" t="e">
        <f>IF($AK$3&lt;=#REF!,$D38*(1+(#REF!/100))^$AK$3,0)</f>
        <v>#REF!</v>
      </c>
      <c r="AL38" s="17" t="e">
        <f>IF($AL$3&lt;=#REF!,$D38*(1+(#REF!/100))^$AL$3,0)</f>
        <v>#REF!</v>
      </c>
      <c r="AM38" s="17" t="e">
        <f>IF($AM$3&lt;=#REF!,$D38*(1+(#REF!/100))^$AM$3,0)</f>
        <v>#REF!</v>
      </c>
      <c r="AN38" s="17" t="e">
        <f>IF($AN$3&lt;=#REF!,$D38*(1+(#REF!/100))^$AN$3,0)</f>
        <v>#REF!</v>
      </c>
      <c r="AO38" s="17" t="e">
        <f>IF($AO$3&lt;=#REF!,$D38*(1+(#REF!/100))^$AO$3,0)</f>
        <v>#REF!</v>
      </c>
      <c r="AP38" s="17" t="e">
        <f>IF($AP$3&lt;=#REF!,$D38*(1+(#REF!/100))^$AP$3,0)</f>
        <v>#REF!</v>
      </c>
      <c r="AQ38" s="17" t="e">
        <f>IF($AQ$3&lt;=#REF!,$D38*(1+(#REF!/100))^$AQ$3,0)</f>
        <v>#REF!</v>
      </c>
      <c r="AR38" s="17" t="e">
        <f>IF($AR$3&lt;=#REF!,$D38*(1+(#REF!/100))^$AR$3,0)</f>
        <v>#REF!</v>
      </c>
      <c r="AS38" s="17" t="e">
        <f>IF($AS$3&lt;=#REF!,$D38*(1+(#REF!/100))^$AS$3,0)</f>
        <v>#REF!</v>
      </c>
    </row>
    <row r="39" spans="2:45" x14ac:dyDescent="0.25">
      <c r="B39" s="2" t="e">
        <f>#REF!</f>
        <v>#REF!</v>
      </c>
      <c r="C39" s="20">
        <v>1</v>
      </c>
      <c r="D39" s="19" t="e">
        <f>#REF!*#REF!</f>
        <v>#REF!</v>
      </c>
      <c r="E39" s="17" t="e">
        <f>NPV(#REF!,'Costos operativos proyectados'!F39:AI39)</f>
        <v>#REF!</v>
      </c>
      <c r="F39" s="25" t="e">
        <f>IF($F$3&lt;=#REF!,$D39*(1+(#REF!/100))^$F$3,0)</f>
        <v>#REF!</v>
      </c>
      <c r="G39" s="25" t="e">
        <f>IF($G$3&lt;=#REF!,$D39*(1+(#REF!/100))^$G$3,0)</f>
        <v>#REF!</v>
      </c>
      <c r="H39" s="25" t="e">
        <f>IF($H$3&lt;=#REF!,$D39*(1+(#REF!/100))^$H$3,0)</f>
        <v>#REF!</v>
      </c>
      <c r="I39" s="25" t="e">
        <f>IF($I$3&lt;=#REF!,$D39*(1+(#REF!/100))^$I$3,0)</f>
        <v>#REF!</v>
      </c>
      <c r="J39" s="25" t="e">
        <f>IF($J$3&lt;=#REF!,$D39*(1+(#REF!/100))^$J$3,0)</f>
        <v>#REF!</v>
      </c>
      <c r="K39" s="25" t="e">
        <f>IF($K$3&lt;=#REF!,$D39*(1+(#REF!/100))^$K$3,0)</f>
        <v>#REF!</v>
      </c>
      <c r="L39" s="25" t="e">
        <f>IF($L$3&lt;=#REF!,$D39*(1+(#REF!/100))^$L$3,0)</f>
        <v>#REF!</v>
      </c>
      <c r="M39" s="25" t="e">
        <f>IF($M$3&lt;=#REF!,$D39*(1+(#REF!/100))^$M$3,0)</f>
        <v>#REF!</v>
      </c>
      <c r="N39" s="25" t="e">
        <f>IF($N$3&lt;=#REF!,$D39*(1+(#REF!/100))^$N$3,0)</f>
        <v>#REF!</v>
      </c>
      <c r="O39" s="25" t="e">
        <f>IF($O$3&lt;=#REF!,$D39*(1+(#REF!/100))^$O$3,0)</f>
        <v>#REF!</v>
      </c>
      <c r="P39" s="25" t="e">
        <f>IF($P$3&lt;=#REF!,$D39*(1+(#REF!/100))^$P$3,0)</f>
        <v>#REF!</v>
      </c>
      <c r="Q39" s="25" t="e">
        <f>IF($Q$3&lt;=#REF!,$D39*(1+(#REF!/100))^$Q$3,0)</f>
        <v>#REF!</v>
      </c>
      <c r="R39" s="25" t="e">
        <f>IF($R$3&lt;=#REF!,$D39*(1+(#REF!/100))^$R$3,0)</f>
        <v>#REF!</v>
      </c>
      <c r="S39" s="25" t="e">
        <f>IF($S$3&lt;=#REF!,$D39*(1+(#REF!/100))^$S$3,0)</f>
        <v>#REF!</v>
      </c>
      <c r="T39" s="25" t="e">
        <f>IF($T$3&lt;=#REF!,$D39*(1+(#REF!/100))^$T$3,0)</f>
        <v>#REF!</v>
      </c>
      <c r="U39" s="25" t="e">
        <f>IF($U$3&lt;=#REF!,$D39*(1+(#REF!/100))^$U$3,0)</f>
        <v>#REF!</v>
      </c>
      <c r="V39" s="25" t="e">
        <f>IF($V$3&lt;=#REF!,$D39*(1+(#REF!/100))^$V$3,0)</f>
        <v>#REF!</v>
      </c>
      <c r="W39" s="25" t="e">
        <f>IF($W$3&lt;=#REF!,$D39*(1+(#REF!/100))^$W$3,0)</f>
        <v>#REF!</v>
      </c>
      <c r="X39" s="25" t="e">
        <f>IF($X$3&lt;=#REF!,$D39*(1+(#REF!/100))^$X$3,0)</f>
        <v>#REF!</v>
      </c>
      <c r="Y39" s="25" t="e">
        <f>IF($Y$3&lt;=#REF!,$D39*(1+(#REF!/100))^$Y$3,0)</f>
        <v>#REF!</v>
      </c>
      <c r="Z39" s="25" t="e">
        <f>IF($Z$3&lt;=#REF!,$D39*(1+(#REF!/100))^$Z$3,0)</f>
        <v>#REF!</v>
      </c>
      <c r="AA39" s="25" t="e">
        <f>IF($AA$3&lt;=#REF!,$D39*(1+(#REF!/100))^$AA$3,0)</f>
        <v>#REF!</v>
      </c>
      <c r="AB39" s="25" t="e">
        <f>IF($AB$3&lt;=#REF!,$D39*(1+(#REF!/100))^$AB$3,0)</f>
        <v>#REF!</v>
      </c>
      <c r="AC39" s="25" t="e">
        <f>IF($AC$3&lt;=#REF!,$D39*(1+(#REF!/100))^$AC$3,0)</f>
        <v>#REF!</v>
      </c>
      <c r="AD39" s="25" t="e">
        <f>IF($AD$3&lt;=#REF!,$D39*(1+(#REF!/100))^$AD$3,0)</f>
        <v>#REF!</v>
      </c>
      <c r="AE39" s="25" t="e">
        <f>IF($AE$3&lt;=#REF!,$D39*(1+(#REF!/100))^$AE$3,0)</f>
        <v>#REF!</v>
      </c>
      <c r="AF39" s="25" t="e">
        <f>IF($AF$3&lt;=#REF!,$D39*(1+(#REF!/100))^$AF$3,0)</f>
        <v>#REF!</v>
      </c>
      <c r="AG39" s="25" t="e">
        <f>IF($AG$3&lt;=#REF!,$D39*(1+(#REF!/100))^$AG$3,0)</f>
        <v>#REF!</v>
      </c>
      <c r="AH39" s="25" t="e">
        <f>IF($AH$3&lt;=#REF!,$D39*(1+(#REF!/100))^$AH$3,0)</f>
        <v>#REF!</v>
      </c>
      <c r="AI39" s="25" t="e">
        <f>IF($AI$3&lt;=#REF!,$D39*(1+(#REF!/100))^$AI$3,0)</f>
        <v>#REF!</v>
      </c>
      <c r="AJ39" s="17" t="e">
        <f>IF($AJ$3&lt;=#REF!,$D39*(1+(#REF!/100))^$AJ$3,0)</f>
        <v>#REF!</v>
      </c>
      <c r="AK39" s="17" t="e">
        <f>IF($AK$3&lt;=#REF!,$D39*(1+(#REF!/100))^$AK$3,0)</f>
        <v>#REF!</v>
      </c>
      <c r="AL39" s="17" t="e">
        <f>IF($AL$3&lt;=#REF!,$D39*(1+(#REF!/100))^$AL$3,0)</f>
        <v>#REF!</v>
      </c>
      <c r="AM39" s="17" t="e">
        <f>IF($AM$3&lt;=#REF!,$D39*(1+(#REF!/100))^$AM$3,0)</f>
        <v>#REF!</v>
      </c>
      <c r="AN39" s="17" t="e">
        <f>IF($AN$3&lt;=#REF!,$D39*(1+(#REF!/100))^$AN$3,0)</f>
        <v>#REF!</v>
      </c>
      <c r="AO39" s="17" t="e">
        <f>IF($AO$3&lt;=#REF!,$D39*(1+(#REF!/100))^$AO$3,0)</f>
        <v>#REF!</v>
      </c>
      <c r="AP39" s="17" t="e">
        <f>IF($AP$3&lt;=#REF!,$D39*(1+(#REF!/100))^$AP$3,0)</f>
        <v>#REF!</v>
      </c>
      <c r="AQ39" s="17" t="e">
        <f>IF($AQ$3&lt;=#REF!,$D39*(1+(#REF!/100))^$AQ$3,0)</f>
        <v>#REF!</v>
      </c>
      <c r="AR39" s="17" t="e">
        <f>IF($AR$3&lt;=#REF!,$D39*(1+(#REF!/100))^$AR$3,0)</f>
        <v>#REF!</v>
      </c>
      <c r="AS39" s="17" t="e">
        <f>IF($AS$3&lt;=#REF!,$D39*(1+(#REF!/100))^$AS$3,0)</f>
        <v>#REF!</v>
      </c>
    </row>
    <row r="40" spans="2:45" x14ac:dyDescent="0.25">
      <c r="B40" s="2" t="e">
        <f>#REF!</f>
        <v>#REF!</v>
      </c>
      <c r="C40" s="20">
        <v>2</v>
      </c>
      <c r="D40" s="19" t="e">
        <f>#REF!*#REF!</f>
        <v>#REF!</v>
      </c>
      <c r="E40" s="17" t="e">
        <f>NPV(#REF!,'Costos operativos proyectados'!F40:AI40)</f>
        <v>#REF!</v>
      </c>
      <c r="F40" s="25" t="e">
        <f>IF($F$3&lt;=#REF!,$D40*(1+(#REF!/100))^$F$3,0)</f>
        <v>#REF!</v>
      </c>
      <c r="G40" s="25" t="e">
        <f>IF($G$3&lt;=#REF!,$D40*(1+(#REF!/100))^$G$3,0)</f>
        <v>#REF!</v>
      </c>
      <c r="H40" s="25" t="e">
        <f>IF($H$3&lt;=#REF!,$D40*(1+(#REF!/100))^$H$3,0)</f>
        <v>#REF!</v>
      </c>
      <c r="I40" s="25" t="e">
        <f>IF($I$3&lt;=#REF!,$D40*(1+(#REF!/100))^$I$3,0)</f>
        <v>#REF!</v>
      </c>
      <c r="J40" s="25" t="e">
        <f>IF($J$3&lt;=#REF!,$D40*(1+(#REF!/100))^$J$3,0)</f>
        <v>#REF!</v>
      </c>
      <c r="K40" s="25" t="e">
        <f>IF($K$3&lt;=#REF!,$D40*(1+(#REF!/100))^$K$3,0)</f>
        <v>#REF!</v>
      </c>
      <c r="L40" s="25" t="e">
        <f>IF($L$3&lt;=#REF!,$D40*(1+(#REF!/100))^$L$3,0)</f>
        <v>#REF!</v>
      </c>
      <c r="M40" s="25" t="e">
        <f>IF($M$3&lt;=#REF!,$D40*(1+(#REF!/100))^$M$3,0)</f>
        <v>#REF!</v>
      </c>
      <c r="N40" s="25" t="e">
        <f>IF($N$3&lt;=#REF!,$D40*(1+(#REF!/100))^$N$3,0)</f>
        <v>#REF!</v>
      </c>
      <c r="O40" s="25" t="e">
        <f>IF($O$3&lt;=#REF!,$D40*(1+(#REF!/100))^$O$3,0)</f>
        <v>#REF!</v>
      </c>
      <c r="P40" s="25" t="e">
        <f>IF($P$3&lt;=#REF!,$D40*(1+(#REF!/100))^$P$3,0)</f>
        <v>#REF!</v>
      </c>
      <c r="Q40" s="25" t="e">
        <f>IF($Q$3&lt;=#REF!,$D40*(1+(#REF!/100))^$Q$3,0)</f>
        <v>#REF!</v>
      </c>
      <c r="R40" s="25" t="e">
        <f>IF($R$3&lt;=#REF!,$D40*(1+(#REF!/100))^$R$3,0)</f>
        <v>#REF!</v>
      </c>
      <c r="S40" s="25" t="e">
        <f>IF($S$3&lt;=#REF!,$D40*(1+(#REF!/100))^$S$3,0)</f>
        <v>#REF!</v>
      </c>
      <c r="T40" s="25" t="e">
        <f>IF($T$3&lt;=#REF!,$D40*(1+(#REF!/100))^$T$3,0)</f>
        <v>#REF!</v>
      </c>
      <c r="U40" s="25" t="e">
        <f>IF($U$3&lt;=#REF!,$D40*(1+(#REF!/100))^$U$3,0)</f>
        <v>#REF!</v>
      </c>
      <c r="V40" s="25" t="e">
        <f>IF($V$3&lt;=#REF!,$D40*(1+(#REF!/100))^$V$3,0)</f>
        <v>#REF!</v>
      </c>
      <c r="W40" s="25" t="e">
        <f>IF($W$3&lt;=#REF!,$D40*(1+(#REF!/100))^$W$3,0)</f>
        <v>#REF!</v>
      </c>
      <c r="X40" s="25" t="e">
        <f>IF($X$3&lt;=#REF!,$D40*(1+(#REF!/100))^$X$3,0)</f>
        <v>#REF!</v>
      </c>
      <c r="Y40" s="25" t="e">
        <f>IF($Y$3&lt;=#REF!,$D40*(1+(#REF!/100))^$Y$3,0)</f>
        <v>#REF!</v>
      </c>
      <c r="Z40" s="25" t="e">
        <f>IF($Z$3&lt;=#REF!,$D40*(1+(#REF!/100))^$Z$3,0)</f>
        <v>#REF!</v>
      </c>
      <c r="AA40" s="25" t="e">
        <f>IF($AA$3&lt;=#REF!,$D40*(1+(#REF!/100))^$AA$3,0)</f>
        <v>#REF!</v>
      </c>
      <c r="AB40" s="25" t="e">
        <f>IF($AB$3&lt;=#REF!,$D40*(1+(#REF!/100))^$AB$3,0)</f>
        <v>#REF!</v>
      </c>
      <c r="AC40" s="25" t="e">
        <f>IF($AC$3&lt;=#REF!,$D40*(1+(#REF!/100))^$AC$3,0)</f>
        <v>#REF!</v>
      </c>
      <c r="AD40" s="25" t="e">
        <f>IF($AD$3&lt;=#REF!,$D40*(1+(#REF!/100))^$AD$3,0)</f>
        <v>#REF!</v>
      </c>
      <c r="AE40" s="25" t="e">
        <f>IF($AE$3&lt;=#REF!,$D40*(1+(#REF!/100))^$AE$3,0)</f>
        <v>#REF!</v>
      </c>
      <c r="AF40" s="25" t="e">
        <f>IF($AF$3&lt;=#REF!,$D40*(1+(#REF!/100))^$AF$3,0)</f>
        <v>#REF!</v>
      </c>
      <c r="AG40" s="25" t="e">
        <f>IF($AG$3&lt;=#REF!,$D40*(1+(#REF!/100))^$AG$3,0)</f>
        <v>#REF!</v>
      </c>
      <c r="AH40" s="25" t="e">
        <f>IF($AH$3&lt;=#REF!,$D40*(1+(#REF!/100))^$AH$3,0)</f>
        <v>#REF!</v>
      </c>
      <c r="AI40" s="25" t="e">
        <f>IF($AI$3&lt;=#REF!,$D40*(1+(#REF!/100))^$AI$3,0)</f>
        <v>#REF!</v>
      </c>
      <c r="AJ40" s="17" t="e">
        <f>IF($AJ$3&lt;=#REF!,$D40*(1+(#REF!/100))^$AJ$3,0)</f>
        <v>#REF!</v>
      </c>
      <c r="AK40" s="17" t="e">
        <f>IF($AK$3&lt;=#REF!,$D40*(1+(#REF!/100))^$AK$3,0)</f>
        <v>#REF!</v>
      </c>
      <c r="AL40" s="17" t="e">
        <f>IF($AL$3&lt;=#REF!,$D40*(1+(#REF!/100))^$AL$3,0)</f>
        <v>#REF!</v>
      </c>
      <c r="AM40" s="17" t="e">
        <f>IF($AM$3&lt;=#REF!,$D40*(1+(#REF!/100))^$AM$3,0)</f>
        <v>#REF!</v>
      </c>
      <c r="AN40" s="17" t="e">
        <f>IF($AN$3&lt;=#REF!,$D40*(1+(#REF!/100))^$AN$3,0)</f>
        <v>#REF!</v>
      </c>
      <c r="AO40" s="17" t="e">
        <f>IF($AO$3&lt;=#REF!,$D40*(1+(#REF!/100))^$AO$3,0)</f>
        <v>#REF!</v>
      </c>
      <c r="AP40" s="17" t="e">
        <f>IF($AP$3&lt;=#REF!,$D40*(1+(#REF!/100))^$AP$3,0)</f>
        <v>#REF!</v>
      </c>
      <c r="AQ40" s="17" t="e">
        <f>IF($AQ$3&lt;=#REF!,$D40*(1+(#REF!/100))^$AQ$3,0)</f>
        <v>#REF!</v>
      </c>
      <c r="AR40" s="17" t="e">
        <f>IF($AR$3&lt;=#REF!,$D40*(1+(#REF!/100))^$AR$3,0)</f>
        <v>#REF!</v>
      </c>
      <c r="AS40" s="17" t="e">
        <f>IF($AS$3&lt;=#REF!,$D40*(1+(#REF!/100))^$AS$3,0)</f>
        <v>#REF!</v>
      </c>
    </row>
    <row r="41" spans="2:45" x14ac:dyDescent="0.25">
      <c r="B41" s="2" t="e">
        <f>#REF!</f>
        <v>#REF!</v>
      </c>
      <c r="C41" s="20">
        <v>4</v>
      </c>
      <c r="D41" s="19" t="e">
        <f>#REF!*#REF!</f>
        <v>#REF!</v>
      </c>
      <c r="E41" s="17" t="e">
        <f>NPV(#REF!,'Costos operativos proyectados'!F41:AI41)</f>
        <v>#REF!</v>
      </c>
      <c r="F41" s="25" t="e">
        <f>IF($F$3&lt;=#REF!,$D41*(1+(#REF!/100))^$F$3,0)</f>
        <v>#REF!</v>
      </c>
      <c r="G41" s="25" t="e">
        <f>IF($G$3&lt;=#REF!,$D41*(1+(#REF!/100))^$G$3,0)</f>
        <v>#REF!</v>
      </c>
      <c r="H41" s="25" t="e">
        <f>IF($H$3&lt;=#REF!,$D41*(1+(#REF!/100))^$H$3,0)</f>
        <v>#REF!</v>
      </c>
      <c r="I41" s="25" t="e">
        <f>IF($I$3&lt;=#REF!,$D41*(1+(#REF!/100))^$I$3,0)</f>
        <v>#REF!</v>
      </c>
      <c r="J41" s="25" t="e">
        <f>IF($J$3&lt;=#REF!,$D41*(1+(#REF!/100))^$J$3,0)</f>
        <v>#REF!</v>
      </c>
      <c r="K41" s="25" t="e">
        <f>IF($K$3&lt;=#REF!,$D41*(1+(#REF!/100))^$K$3,0)</f>
        <v>#REF!</v>
      </c>
      <c r="L41" s="25" t="e">
        <f>IF($L$3&lt;=#REF!,$D41*(1+(#REF!/100))^$L$3,0)</f>
        <v>#REF!</v>
      </c>
      <c r="M41" s="25" t="e">
        <f>IF($M$3&lt;=#REF!,$D41*(1+(#REF!/100))^$M$3,0)</f>
        <v>#REF!</v>
      </c>
      <c r="N41" s="25" t="e">
        <f>IF($N$3&lt;=#REF!,$D41*(1+(#REF!/100))^$N$3,0)</f>
        <v>#REF!</v>
      </c>
      <c r="O41" s="25" t="e">
        <f>IF($O$3&lt;=#REF!,$D41*(1+(#REF!/100))^$O$3,0)</f>
        <v>#REF!</v>
      </c>
      <c r="P41" s="25" t="e">
        <f>IF($P$3&lt;=#REF!,$D41*(1+(#REF!/100))^$P$3,0)</f>
        <v>#REF!</v>
      </c>
      <c r="Q41" s="25" t="e">
        <f>IF($Q$3&lt;=#REF!,$D41*(1+(#REF!/100))^$Q$3,0)</f>
        <v>#REF!</v>
      </c>
      <c r="R41" s="25" t="e">
        <f>IF($R$3&lt;=#REF!,$D41*(1+(#REF!/100))^$R$3,0)</f>
        <v>#REF!</v>
      </c>
      <c r="S41" s="25" t="e">
        <f>IF($S$3&lt;=#REF!,$D41*(1+(#REF!/100))^$S$3,0)</f>
        <v>#REF!</v>
      </c>
      <c r="T41" s="25" t="e">
        <f>IF($T$3&lt;=#REF!,$D41*(1+(#REF!/100))^$T$3,0)</f>
        <v>#REF!</v>
      </c>
      <c r="U41" s="25" t="e">
        <f>IF($U$3&lt;=#REF!,$D41*(1+(#REF!/100))^$U$3,0)</f>
        <v>#REF!</v>
      </c>
      <c r="V41" s="25" t="e">
        <f>IF($V$3&lt;=#REF!,$D41*(1+(#REF!/100))^$V$3,0)</f>
        <v>#REF!</v>
      </c>
      <c r="W41" s="25" t="e">
        <f>IF($W$3&lt;=#REF!,$D41*(1+(#REF!/100))^$W$3,0)</f>
        <v>#REF!</v>
      </c>
      <c r="X41" s="25" t="e">
        <f>IF($X$3&lt;=#REF!,$D41*(1+(#REF!/100))^$X$3,0)</f>
        <v>#REF!</v>
      </c>
      <c r="Y41" s="25" t="e">
        <f>IF($Y$3&lt;=#REF!,$D41*(1+(#REF!/100))^$Y$3,0)</f>
        <v>#REF!</v>
      </c>
      <c r="Z41" s="25" t="e">
        <f>IF($Z$3&lt;=#REF!,$D41*(1+(#REF!/100))^$Z$3,0)</f>
        <v>#REF!</v>
      </c>
      <c r="AA41" s="25" t="e">
        <f>IF($AA$3&lt;=#REF!,$D41*(1+(#REF!/100))^$AA$3,0)</f>
        <v>#REF!</v>
      </c>
      <c r="AB41" s="25" t="e">
        <f>IF($AB$3&lt;=#REF!,$D41*(1+(#REF!/100))^$AB$3,0)</f>
        <v>#REF!</v>
      </c>
      <c r="AC41" s="25" t="e">
        <f>IF($AC$3&lt;=#REF!,$D41*(1+(#REF!/100))^$AC$3,0)</f>
        <v>#REF!</v>
      </c>
      <c r="AD41" s="25" t="e">
        <f>IF($AD$3&lt;=#REF!,$D41*(1+(#REF!/100))^$AD$3,0)</f>
        <v>#REF!</v>
      </c>
      <c r="AE41" s="25" t="e">
        <f>IF($AE$3&lt;=#REF!,$D41*(1+(#REF!/100))^$AE$3,0)</f>
        <v>#REF!</v>
      </c>
      <c r="AF41" s="25" t="e">
        <f>IF($AF$3&lt;=#REF!,$D41*(1+(#REF!/100))^$AF$3,0)</f>
        <v>#REF!</v>
      </c>
      <c r="AG41" s="25" t="e">
        <f>IF($AG$3&lt;=#REF!,$D41*(1+(#REF!/100))^$AG$3,0)</f>
        <v>#REF!</v>
      </c>
      <c r="AH41" s="25" t="e">
        <f>IF($AH$3&lt;=#REF!,$D41*(1+(#REF!/100))^$AH$3,0)</f>
        <v>#REF!</v>
      </c>
      <c r="AI41" s="25" t="e">
        <f>IF($AI$3&lt;=#REF!,$D41*(1+(#REF!/100))^$AI$3,0)</f>
        <v>#REF!</v>
      </c>
      <c r="AJ41" s="17" t="e">
        <f>IF($AJ$3&lt;=#REF!,$D41*(1+(#REF!/100))^$AJ$3,0)</f>
        <v>#REF!</v>
      </c>
      <c r="AK41" s="17" t="e">
        <f>IF($AK$3&lt;=#REF!,$D41*(1+(#REF!/100))^$AK$3,0)</f>
        <v>#REF!</v>
      </c>
      <c r="AL41" s="17" t="e">
        <f>IF($AL$3&lt;=#REF!,$D41*(1+(#REF!/100))^$AL$3,0)</f>
        <v>#REF!</v>
      </c>
      <c r="AM41" s="17" t="e">
        <f>IF($AM$3&lt;=#REF!,$D41*(1+(#REF!/100))^$AM$3,0)</f>
        <v>#REF!</v>
      </c>
      <c r="AN41" s="17" t="e">
        <f>IF($AN$3&lt;=#REF!,$D41*(1+(#REF!/100))^$AN$3,0)</f>
        <v>#REF!</v>
      </c>
      <c r="AO41" s="17" t="e">
        <f>IF($AO$3&lt;=#REF!,$D41*(1+(#REF!/100))^$AO$3,0)</f>
        <v>#REF!</v>
      </c>
      <c r="AP41" s="17" t="e">
        <f>IF($AP$3&lt;=#REF!,$D41*(1+(#REF!/100))^$AP$3,0)</f>
        <v>#REF!</v>
      </c>
      <c r="AQ41" s="17" t="e">
        <f>IF($AQ$3&lt;=#REF!,$D41*(1+(#REF!/100))^$AQ$3,0)</f>
        <v>#REF!</v>
      </c>
      <c r="AR41" s="17" t="e">
        <f>IF($AR$3&lt;=#REF!,$D41*(1+(#REF!/100))^$AR$3,0)</f>
        <v>#REF!</v>
      </c>
      <c r="AS41" s="17" t="e">
        <f>IF($AS$3&lt;=#REF!,$D41*(1+(#REF!/100))^$AS$3,0)</f>
        <v>#REF!</v>
      </c>
    </row>
    <row r="42" spans="2:45" x14ac:dyDescent="0.25">
      <c r="B42" s="2" t="e">
        <f>#REF!</f>
        <v>#REF!</v>
      </c>
      <c r="C42" s="20">
        <v>6</v>
      </c>
      <c r="D42" s="19" t="e">
        <f>#REF!*#REF!</f>
        <v>#REF!</v>
      </c>
      <c r="E42" s="17" t="e">
        <f>NPV(#REF!,'Costos operativos proyectados'!F42:AI42)</f>
        <v>#REF!</v>
      </c>
      <c r="F42" s="25" t="e">
        <f>IF($F$3&lt;=#REF!,$D42*(1+(#REF!/100))^$F$3,0)</f>
        <v>#REF!</v>
      </c>
      <c r="G42" s="25" t="e">
        <f>IF($G$3&lt;=#REF!,$D42*(1+(#REF!/100))^$G$3,0)</f>
        <v>#REF!</v>
      </c>
      <c r="H42" s="25" t="e">
        <f>IF($H$3&lt;=#REF!,$D42*(1+(#REF!/100))^$H$3,0)</f>
        <v>#REF!</v>
      </c>
      <c r="I42" s="25" t="e">
        <f>IF($I$3&lt;=#REF!,$D42*(1+(#REF!/100))^$I$3,0)</f>
        <v>#REF!</v>
      </c>
      <c r="J42" s="25" t="e">
        <f>IF($J$3&lt;=#REF!,$D42*(1+(#REF!/100))^$J$3,0)</f>
        <v>#REF!</v>
      </c>
      <c r="K42" s="25" t="e">
        <f>IF($K$3&lt;=#REF!,$D42*(1+(#REF!/100))^$K$3,0)</f>
        <v>#REF!</v>
      </c>
      <c r="L42" s="25" t="e">
        <f>IF($L$3&lt;=#REF!,$D42*(1+(#REF!/100))^$L$3,0)</f>
        <v>#REF!</v>
      </c>
      <c r="M42" s="25" t="e">
        <f>IF($M$3&lt;=#REF!,$D42*(1+(#REF!/100))^$M$3,0)</f>
        <v>#REF!</v>
      </c>
      <c r="N42" s="25" t="e">
        <f>IF($N$3&lt;=#REF!,$D42*(1+(#REF!/100))^$N$3,0)</f>
        <v>#REF!</v>
      </c>
      <c r="O42" s="25" t="e">
        <f>IF($O$3&lt;=#REF!,$D42*(1+(#REF!/100))^$O$3,0)</f>
        <v>#REF!</v>
      </c>
      <c r="P42" s="25" t="e">
        <f>IF($P$3&lt;=#REF!,$D42*(1+(#REF!/100))^$P$3,0)</f>
        <v>#REF!</v>
      </c>
      <c r="Q42" s="25" t="e">
        <f>IF($Q$3&lt;=#REF!,$D42*(1+(#REF!/100))^$Q$3,0)</f>
        <v>#REF!</v>
      </c>
      <c r="R42" s="25" t="e">
        <f>IF($R$3&lt;=#REF!,$D42*(1+(#REF!/100))^$R$3,0)</f>
        <v>#REF!</v>
      </c>
      <c r="S42" s="25" t="e">
        <f>IF($S$3&lt;=#REF!,$D42*(1+(#REF!/100))^$S$3,0)</f>
        <v>#REF!</v>
      </c>
      <c r="T42" s="25" t="e">
        <f>IF($T$3&lt;=#REF!,$D42*(1+(#REF!/100))^$T$3,0)</f>
        <v>#REF!</v>
      </c>
      <c r="U42" s="25" t="e">
        <f>IF($U$3&lt;=#REF!,$D42*(1+(#REF!/100))^$U$3,0)</f>
        <v>#REF!</v>
      </c>
      <c r="V42" s="25" t="e">
        <f>IF($V$3&lt;=#REF!,$D42*(1+(#REF!/100))^$V$3,0)</f>
        <v>#REF!</v>
      </c>
      <c r="W42" s="25" t="e">
        <f>IF($W$3&lt;=#REF!,$D42*(1+(#REF!/100))^$W$3,0)</f>
        <v>#REF!</v>
      </c>
      <c r="X42" s="25" t="e">
        <f>IF($X$3&lt;=#REF!,$D42*(1+(#REF!/100))^$X$3,0)</f>
        <v>#REF!</v>
      </c>
      <c r="Y42" s="25" t="e">
        <f>IF($Y$3&lt;=#REF!,$D42*(1+(#REF!/100))^$Y$3,0)</f>
        <v>#REF!</v>
      </c>
      <c r="Z42" s="25" t="e">
        <f>IF($Z$3&lt;=#REF!,$D42*(1+(#REF!/100))^$Z$3,0)</f>
        <v>#REF!</v>
      </c>
      <c r="AA42" s="25" t="e">
        <f>IF($AA$3&lt;=#REF!,$D42*(1+(#REF!/100))^$AA$3,0)</f>
        <v>#REF!</v>
      </c>
      <c r="AB42" s="25" t="e">
        <f>IF($AB$3&lt;=#REF!,$D42*(1+(#REF!/100))^$AB$3,0)</f>
        <v>#REF!</v>
      </c>
      <c r="AC42" s="25" t="e">
        <f>IF($AC$3&lt;=#REF!,$D42*(1+(#REF!/100))^$AC$3,0)</f>
        <v>#REF!</v>
      </c>
      <c r="AD42" s="25" t="e">
        <f>IF($AD$3&lt;=#REF!,$D42*(1+(#REF!/100))^$AD$3,0)</f>
        <v>#REF!</v>
      </c>
      <c r="AE42" s="25" t="e">
        <f>IF($AE$3&lt;=#REF!,$D42*(1+(#REF!/100))^$AE$3,0)</f>
        <v>#REF!</v>
      </c>
      <c r="AF42" s="25" t="e">
        <f>IF($AF$3&lt;=#REF!,$D42*(1+(#REF!/100))^$AF$3,0)</f>
        <v>#REF!</v>
      </c>
      <c r="AG42" s="25" t="e">
        <f>IF($AG$3&lt;=#REF!,$D42*(1+(#REF!/100))^$AG$3,0)</f>
        <v>#REF!</v>
      </c>
      <c r="AH42" s="25" t="e">
        <f>IF($AH$3&lt;=#REF!,$D42*(1+(#REF!/100))^$AH$3,0)</f>
        <v>#REF!</v>
      </c>
      <c r="AI42" s="25" t="e">
        <f>IF($AI$3&lt;=#REF!,$D42*(1+(#REF!/100))^$AI$3,0)</f>
        <v>#REF!</v>
      </c>
      <c r="AJ42" s="17" t="e">
        <f>IF($AJ$3&lt;=#REF!,$D42*(1+(#REF!/100))^$AJ$3,0)</f>
        <v>#REF!</v>
      </c>
      <c r="AK42" s="17" t="e">
        <f>IF($AK$3&lt;=#REF!,$D42*(1+(#REF!/100))^$AK$3,0)</f>
        <v>#REF!</v>
      </c>
      <c r="AL42" s="17" t="e">
        <f>IF($AL$3&lt;=#REF!,$D42*(1+(#REF!/100))^$AL$3,0)</f>
        <v>#REF!</v>
      </c>
      <c r="AM42" s="17" t="e">
        <f>IF($AM$3&lt;=#REF!,$D42*(1+(#REF!/100))^$AM$3,0)</f>
        <v>#REF!</v>
      </c>
      <c r="AN42" s="17" t="e">
        <f>IF($AN$3&lt;=#REF!,$D42*(1+(#REF!/100))^$AN$3,0)</f>
        <v>#REF!</v>
      </c>
      <c r="AO42" s="17" t="e">
        <f>IF($AO$3&lt;=#REF!,$D42*(1+(#REF!/100))^$AO$3,0)</f>
        <v>#REF!</v>
      </c>
      <c r="AP42" s="17" t="e">
        <f>IF($AP$3&lt;=#REF!,$D42*(1+(#REF!/100))^$AP$3,0)</f>
        <v>#REF!</v>
      </c>
      <c r="AQ42" s="17" t="e">
        <f>IF($AQ$3&lt;=#REF!,$D42*(1+(#REF!/100))^$AQ$3,0)</f>
        <v>#REF!</v>
      </c>
      <c r="AR42" s="17" t="e">
        <f>IF($AR$3&lt;=#REF!,$D42*(1+(#REF!/100))^$AR$3,0)</f>
        <v>#REF!</v>
      </c>
      <c r="AS42" s="17" t="e">
        <f>IF($AS$3&lt;=#REF!,$D42*(1+(#REF!/100))^$AS$3,0)</f>
        <v>#REF!</v>
      </c>
    </row>
    <row r="43" spans="2:45" x14ac:dyDescent="0.25">
      <c r="B43" s="2" t="e">
        <f>#REF!</f>
        <v>#REF!</v>
      </c>
      <c r="C43" s="20"/>
      <c r="D43" s="19" t="e">
        <f>#REF!*#REF!</f>
        <v>#REF!</v>
      </c>
      <c r="E43" s="17" t="e">
        <f>NPV(#REF!,'Costos operativos proyectados'!F43:AI43)</f>
        <v>#REF!</v>
      </c>
      <c r="F43" s="25" t="e">
        <f>IF($F$3&lt;=#REF!,$D43*(1+(#REF!/100))^$F$3,0)</f>
        <v>#REF!</v>
      </c>
      <c r="G43" s="25" t="e">
        <f>IF($G$3&lt;=#REF!,$D43*(1+(#REF!/100))^$G$3,0)</f>
        <v>#REF!</v>
      </c>
      <c r="H43" s="25" t="e">
        <f>IF($H$3&lt;=#REF!,$D43*(1+(#REF!/100))^$H$3,0)</f>
        <v>#REF!</v>
      </c>
      <c r="I43" s="25" t="e">
        <f>IF($I$3&lt;=#REF!,$D43*(1+(#REF!/100))^$I$3,0)</f>
        <v>#REF!</v>
      </c>
      <c r="J43" s="25" t="e">
        <f>IF($J$3&lt;=#REF!,$D43*(1+(#REF!/100))^$J$3,0)</f>
        <v>#REF!</v>
      </c>
      <c r="K43" s="25" t="e">
        <f>IF($K$3&lt;=#REF!,$D43*(1+(#REF!/100))^$K$3,0)</f>
        <v>#REF!</v>
      </c>
      <c r="L43" s="25" t="e">
        <f>IF($L$3&lt;=#REF!,$D43*(1+(#REF!/100))^$L$3,0)</f>
        <v>#REF!</v>
      </c>
      <c r="M43" s="25" t="e">
        <f>IF($M$3&lt;=#REF!,$D43*(1+(#REF!/100))^$M$3,0)</f>
        <v>#REF!</v>
      </c>
      <c r="N43" s="25" t="e">
        <f>IF($N$3&lt;=#REF!,$D43*(1+(#REF!/100))^$N$3,0)</f>
        <v>#REF!</v>
      </c>
      <c r="O43" s="25" t="e">
        <f>IF($O$3&lt;=#REF!,$D43*(1+(#REF!/100))^$O$3,0)</f>
        <v>#REF!</v>
      </c>
      <c r="P43" s="25" t="e">
        <f>IF($P$3&lt;=#REF!,$D43*(1+(#REF!/100))^$P$3,0)</f>
        <v>#REF!</v>
      </c>
      <c r="Q43" s="25" t="e">
        <f>IF($Q$3&lt;=#REF!,$D43*(1+(#REF!/100))^$Q$3,0)</f>
        <v>#REF!</v>
      </c>
      <c r="R43" s="25" t="e">
        <f>IF($R$3&lt;=#REF!,$D43*(1+(#REF!/100))^$R$3,0)</f>
        <v>#REF!</v>
      </c>
      <c r="S43" s="25" t="e">
        <f>IF($S$3&lt;=#REF!,$D43*(1+(#REF!/100))^$S$3,0)</f>
        <v>#REF!</v>
      </c>
      <c r="T43" s="25" t="e">
        <f>IF($T$3&lt;=#REF!,$D43*(1+(#REF!/100))^$T$3,0)</f>
        <v>#REF!</v>
      </c>
      <c r="U43" s="25" t="e">
        <f>IF($U$3&lt;=#REF!,$D43*(1+(#REF!/100))^$U$3,0)</f>
        <v>#REF!</v>
      </c>
      <c r="V43" s="25" t="e">
        <f>IF($V$3&lt;=#REF!,$D43*(1+(#REF!/100))^$V$3,0)</f>
        <v>#REF!</v>
      </c>
      <c r="W43" s="25" t="e">
        <f>IF($W$3&lt;=#REF!,$D43*(1+(#REF!/100))^$W$3,0)</f>
        <v>#REF!</v>
      </c>
      <c r="X43" s="25" t="e">
        <f>IF($X$3&lt;=#REF!,$D43*(1+(#REF!/100))^$X$3,0)</f>
        <v>#REF!</v>
      </c>
      <c r="Y43" s="25" t="e">
        <f>IF($Y$3&lt;=#REF!,$D43*(1+(#REF!/100))^$Y$3,0)</f>
        <v>#REF!</v>
      </c>
      <c r="Z43" s="25" t="e">
        <f>IF($Z$3&lt;=#REF!,$D43*(1+(#REF!/100))^$Z$3,0)</f>
        <v>#REF!</v>
      </c>
      <c r="AA43" s="25" t="e">
        <f>IF($AA$3&lt;=#REF!,$D43*(1+(#REF!/100))^$AA$3,0)</f>
        <v>#REF!</v>
      </c>
      <c r="AB43" s="25" t="e">
        <f>IF($AB$3&lt;=#REF!,$D43*(1+(#REF!/100))^$AB$3,0)</f>
        <v>#REF!</v>
      </c>
      <c r="AC43" s="25" t="e">
        <f>IF($AC$3&lt;=#REF!,$D43*(1+(#REF!/100))^$AC$3,0)</f>
        <v>#REF!</v>
      </c>
      <c r="AD43" s="25" t="e">
        <f>IF($AD$3&lt;=#REF!,$D43*(1+(#REF!/100))^$AD$3,0)</f>
        <v>#REF!</v>
      </c>
      <c r="AE43" s="25" t="e">
        <f>IF($AE$3&lt;=#REF!,$D43*(1+(#REF!/100))^$AE$3,0)</f>
        <v>#REF!</v>
      </c>
      <c r="AF43" s="25" t="e">
        <f>IF($AF$3&lt;=#REF!,$D43*(1+(#REF!/100))^$AF$3,0)</f>
        <v>#REF!</v>
      </c>
      <c r="AG43" s="25" t="e">
        <f>IF($AG$3&lt;=#REF!,$D43*(1+(#REF!/100))^$AG$3,0)</f>
        <v>#REF!</v>
      </c>
      <c r="AH43" s="25" t="e">
        <f>IF($AH$3&lt;=#REF!,$D43*(1+(#REF!/100))^$AH$3,0)</f>
        <v>#REF!</v>
      </c>
      <c r="AI43" s="25" t="e">
        <f>IF($AI$3&lt;=#REF!,$D43*(1+(#REF!/100))^$AI$3,0)</f>
        <v>#REF!</v>
      </c>
      <c r="AJ43" s="17" t="e">
        <f>IF($AJ$3&lt;=#REF!,$D43*(1+(#REF!/100))^$AJ$3,0)</f>
        <v>#REF!</v>
      </c>
      <c r="AK43" s="17" t="e">
        <f>IF($AK$3&lt;=#REF!,$D43*(1+(#REF!/100))^$AK$3,0)</f>
        <v>#REF!</v>
      </c>
      <c r="AL43" s="17" t="e">
        <f>IF($AL$3&lt;=#REF!,$D43*(1+(#REF!/100))^$AL$3,0)</f>
        <v>#REF!</v>
      </c>
      <c r="AM43" s="17" t="e">
        <f>IF($AM$3&lt;=#REF!,$D43*(1+(#REF!/100))^$AM$3,0)</f>
        <v>#REF!</v>
      </c>
      <c r="AN43" s="17" t="e">
        <f>IF($AN$3&lt;=#REF!,$D43*(1+(#REF!/100))^$AN$3,0)</f>
        <v>#REF!</v>
      </c>
      <c r="AO43" s="17" t="e">
        <f>IF($AO$3&lt;=#REF!,$D43*(1+(#REF!/100))^$AO$3,0)</f>
        <v>#REF!</v>
      </c>
      <c r="AP43" s="17" t="e">
        <f>IF($AP$3&lt;=#REF!,$D43*(1+(#REF!/100))^$AP$3,0)</f>
        <v>#REF!</v>
      </c>
      <c r="AQ43" s="17" t="e">
        <f>IF($AQ$3&lt;=#REF!,$D43*(1+(#REF!/100))^$AQ$3,0)</f>
        <v>#REF!</v>
      </c>
      <c r="AR43" s="17" t="e">
        <f>IF($AR$3&lt;=#REF!,$D43*(1+(#REF!/100))^$AR$3,0)</f>
        <v>#REF!</v>
      </c>
      <c r="AS43" s="17" t="e">
        <f>IF($AS$3&lt;=#REF!,$D43*(1+(#REF!/100))^$AS$3,0)</f>
        <v>#REF!</v>
      </c>
    </row>
    <row r="44" spans="2:45" x14ac:dyDescent="0.25">
      <c r="B44" s="2" t="e">
        <f>#REF!</f>
        <v>#REF!</v>
      </c>
      <c r="C44" s="20"/>
      <c r="D44" s="19" t="e">
        <f>#REF!*#REF!</f>
        <v>#REF!</v>
      </c>
      <c r="E44" s="17" t="e">
        <f>NPV(#REF!,'Costos operativos proyectados'!F44:AI44)</f>
        <v>#REF!</v>
      </c>
      <c r="F44" s="25" t="e">
        <f>IF($F$3&lt;=#REF!,$D44*(1+(#REF!/100))^$F$3,0)</f>
        <v>#REF!</v>
      </c>
      <c r="G44" s="25" t="e">
        <f>IF($G$3&lt;=#REF!,$D44*(1+(#REF!/100))^$G$3,0)</f>
        <v>#REF!</v>
      </c>
      <c r="H44" s="25" t="e">
        <f>IF($H$3&lt;=#REF!,$D44*(1+(#REF!/100))^$H$3,0)</f>
        <v>#REF!</v>
      </c>
      <c r="I44" s="25" t="e">
        <f>IF($I$3&lt;=#REF!,$D44*(1+(#REF!/100))^$I$3,0)</f>
        <v>#REF!</v>
      </c>
      <c r="J44" s="25" t="e">
        <f>IF($J$3&lt;=#REF!,$D44*(1+(#REF!/100))^$J$3,0)</f>
        <v>#REF!</v>
      </c>
      <c r="K44" s="25" t="e">
        <f>IF($K$3&lt;=#REF!,$D44*(1+(#REF!/100))^$K$3,0)</f>
        <v>#REF!</v>
      </c>
      <c r="L44" s="25" t="e">
        <f>IF($L$3&lt;=#REF!,$D44*(1+(#REF!/100))^$L$3,0)</f>
        <v>#REF!</v>
      </c>
      <c r="M44" s="25" t="e">
        <f>IF($M$3&lt;=#REF!,$D44*(1+(#REF!/100))^$M$3,0)</f>
        <v>#REF!</v>
      </c>
      <c r="N44" s="25" t="e">
        <f>IF($N$3&lt;=#REF!,$D44*(1+(#REF!/100))^$N$3,0)</f>
        <v>#REF!</v>
      </c>
      <c r="O44" s="25" t="e">
        <f>IF($O$3&lt;=#REF!,$D44*(1+(#REF!/100))^$O$3,0)</f>
        <v>#REF!</v>
      </c>
      <c r="P44" s="25" t="e">
        <f>IF($P$3&lt;=#REF!,$D44*(1+(#REF!/100))^$P$3,0)</f>
        <v>#REF!</v>
      </c>
      <c r="Q44" s="25" t="e">
        <f>IF($Q$3&lt;=#REF!,$D44*(1+(#REF!/100))^$Q$3,0)</f>
        <v>#REF!</v>
      </c>
      <c r="R44" s="25" t="e">
        <f>IF($R$3&lt;=#REF!,$D44*(1+(#REF!/100))^$R$3,0)</f>
        <v>#REF!</v>
      </c>
      <c r="S44" s="25" t="e">
        <f>IF($S$3&lt;=#REF!,$D44*(1+(#REF!/100))^$S$3,0)</f>
        <v>#REF!</v>
      </c>
      <c r="T44" s="25" t="e">
        <f>IF($T$3&lt;=#REF!,$D44*(1+(#REF!/100))^$T$3,0)</f>
        <v>#REF!</v>
      </c>
      <c r="U44" s="25" t="e">
        <f>IF($U$3&lt;=#REF!,$D44*(1+(#REF!/100))^$U$3,0)</f>
        <v>#REF!</v>
      </c>
      <c r="V44" s="25" t="e">
        <f>IF($V$3&lt;=#REF!,$D44*(1+(#REF!/100))^$V$3,0)</f>
        <v>#REF!</v>
      </c>
      <c r="W44" s="25" t="e">
        <f>IF($W$3&lt;=#REF!,$D44*(1+(#REF!/100))^$W$3,0)</f>
        <v>#REF!</v>
      </c>
      <c r="X44" s="25" t="e">
        <f>IF($X$3&lt;=#REF!,$D44*(1+(#REF!/100))^$X$3,0)</f>
        <v>#REF!</v>
      </c>
      <c r="Y44" s="25" t="e">
        <f>IF($Y$3&lt;=#REF!,$D44*(1+(#REF!/100))^$Y$3,0)</f>
        <v>#REF!</v>
      </c>
      <c r="Z44" s="25" t="e">
        <f>IF($Z$3&lt;=#REF!,$D44*(1+(#REF!/100))^$Z$3,0)</f>
        <v>#REF!</v>
      </c>
      <c r="AA44" s="25" t="e">
        <f>IF($AA$3&lt;=#REF!,$D44*(1+(#REF!/100))^$AA$3,0)</f>
        <v>#REF!</v>
      </c>
      <c r="AB44" s="25" t="e">
        <f>IF($AB$3&lt;=#REF!,$D44*(1+(#REF!/100))^$AB$3,0)</f>
        <v>#REF!</v>
      </c>
      <c r="AC44" s="25" t="e">
        <f>IF($AC$3&lt;=#REF!,$D44*(1+(#REF!/100))^$AC$3,0)</f>
        <v>#REF!</v>
      </c>
      <c r="AD44" s="25" t="e">
        <f>IF($AD$3&lt;=#REF!,$D44*(1+(#REF!/100))^$AD$3,0)</f>
        <v>#REF!</v>
      </c>
      <c r="AE44" s="25" t="e">
        <f>IF($AE$3&lt;=#REF!,$D44*(1+(#REF!/100))^$AE$3,0)</f>
        <v>#REF!</v>
      </c>
      <c r="AF44" s="25" t="e">
        <f>IF($AF$3&lt;=#REF!,$D44*(1+(#REF!/100))^$AF$3,0)</f>
        <v>#REF!</v>
      </c>
      <c r="AG44" s="25" t="e">
        <f>IF($AG$3&lt;=#REF!,$D44*(1+(#REF!/100))^$AG$3,0)</f>
        <v>#REF!</v>
      </c>
      <c r="AH44" s="25" t="e">
        <f>IF($AH$3&lt;=#REF!,$D44*(1+(#REF!/100))^$AH$3,0)</f>
        <v>#REF!</v>
      </c>
      <c r="AI44" s="25" t="e">
        <f>IF($AI$3&lt;=#REF!,$D44*(1+(#REF!/100))^$AI$3,0)</f>
        <v>#REF!</v>
      </c>
      <c r="AJ44" s="17" t="e">
        <f>IF($AJ$3&lt;=#REF!,$D44*(1+(#REF!/100))^$AJ$3,0)</f>
        <v>#REF!</v>
      </c>
      <c r="AK44" s="17" t="e">
        <f>IF($AK$3&lt;=#REF!,$D44*(1+(#REF!/100))^$AK$3,0)</f>
        <v>#REF!</v>
      </c>
      <c r="AL44" s="17" t="e">
        <f>IF($AL$3&lt;=#REF!,$D44*(1+(#REF!/100))^$AL$3,0)</f>
        <v>#REF!</v>
      </c>
      <c r="AM44" s="17" t="e">
        <f>IF($AM$3&lt;=#REF!,$D44*(1+(#REF!/100))^$AM$3,0)</f>
        <v>#REF!</v>
      </c>
      <c r="AN44" s="17" t="e">
        <f>IF($AN$3&lt;=#REF!,$D44*(1+(#REF!/100))^$AN$3,0)</f>
        <v>#REF!</v>
      </c>
      <c r="AO44" s="17" t="e">
        <f>IF($AO$3&lt;=#REF!,$D44*(1+(#REF!/100))^$AO$3,0)</f>
        <v>#REF!</v>
      </c>
      <c r="AP44" s="17" t="e">
        <f>IF($AP$3&lt;=#REF!,$D44*(1+(#REF!/100))^$AP$3,0)</f>
        <v>#REF!</v>
      </c>
      <c r="AQ44" s="17" t="e">
        <f>IF($AQ$3&lt;=#REF!,$D44*(1+(#REF!/100))^$AQ$3,0)</f>
        <v>#REF!</v>
      </c>
      <c r="AR44" s="17" t="e">
        <f>IF($AR$3&lt;=#REF!,$D44*(1+(#REF!/100))^$AR$3,0)</f>
        <v>#REF!</v>
      </c>
      <c r="AS44" s="17" t="e">
        <f>IF($AS$3&lt;=#REF!,$D44*(1+(#REF!/100))^$AS$3,0)</f>
        <v>#REF!</v>
      </c>
    </row>
    <row r="45" spans="2:45" x14ac:dyDescent="0.25">
      <c r="B45" s="2" t="e">
        <f>#REF!</f>
        <v>#REF!</v>
      </c>
      <c r="C45" s="20"/>
      <c r="D45" s="19" t="e">
        <f>#REF!*#REF!</f>
        <v>#REF!</v>
      </c>
      <c r="E45" s="17" t="e">
        <f>NPV(#REF!,'Costos operativos proyectados'!F45:AI45)</f>
        <v>#REF!</v>
      </c>
      <c r="F45" s="25" t="e">
        <f>IF($F$3&lt;=#REF!,$D45*(1+(#REF!/100))^$F$3,0)</f>
        <v>#REF!</v>
      </c>
      <c r="G45" s="25" t="e">
        <f>IF($G$3&lt;=#REF!,$D45*(1+(#REF!/100))^$G$3,0)</f>
        <v>#REF!</v>
      </c>
      <c r="H45" s="25" t="e">
        <f>IF($H$3&lt;=#REF!,$D45*(1+(#REF!/100))^$H$3,0)</f>
        <v>#REF!</v>
      </c>
      <c r="I45" s="25" t="e">
        <f>IF($I$3&lt;=#REF!,$D45*(1+(#REF!/100))^$I$3,0)</f>
        <v>#REF!</v>
      </c>
      <c r="J45" s="25" t="e">
        <f>IF($J$3&lt;=#REF!,$D45*(1+(#REF!/100))^$J$3,0)</f>
        <v>#REF!</v>
      </c>
      <c r="K45" s="25" t="e">
        <f>IF($K$3&lt;=#REF!,$D45*(1+(#REF!/100))^$K$3,0)</f>
        <v>#REF!</v>
      </c>
      <c r="L45" s="25" t="e">
        <f>IF($L$3&lt;=#REF!,$D45*(1+(#REF!/100))^$L$3,0)</f>
        <v>#REF!</v>
      </c>
      <c r="M45" s="25" t="e">
        <f>IF($M$3&lt;=#REF!,$D45*(1+(#REF!/100))^$M$3,0)</f>
        <v>#REF!</v>
      </c>
      <c r="N45" s="25" t="e">
        <f>IF($N$3&lt;=#REF!,$D45*(1+(#REF!/100))^$N$3,0)</f>
        <v>#REF!</v>
      </c>
      <c r="O45" s="25" t="e">
        <f>IF($O$3&lt;=#REF!,$D45*(1+(#REF!/100))^$O$3,0)</f>
        <v>#REF!</v>
      </c>
      <c r="P45" s="25" t="e">
        <f>IF($P$3&lt;=#REF!,$D45*(1+(#REF!/100))^$P$3,0)</f>
        <v>#REF!</v>
      </c>
      <c r="Q45" s="25" t="e">
        <f>IF($Q$3&lt;=#REF!,$D45*(1+(#REF!/100))^$Q$3,0)</f>
        <v>#REF!</v>
      </c>
      <c r="R45" s="25" t="e">
        <f>IF($R$3&lt;=#REF!,$D45*(1+(#REF!/100))^$R$3,0)</f>
        <v>#REF!</v>
      </c>
      <c r="S45" s="25" t="e">
        <f>IF($S$3&lt;=#REF!,$D45*(1+(#REF!/100))^$S$3,0)</f>
        <v>#REF!</v>
      </c>
      <c r="T45" s="25" t="e">
        <f>IF($T$3&lt;=#REF!,$D45*(1+(#REF!/100))^$T$3,0)</f>
        <v>#REF!</v>
      </c>
      <c r="U45" s="25" t="e">
        <f>IF($U$3&lt;=#REF!,$D45*(1+(#REF!/100))^$U$3,0)</f>
        <v>#REF!</v>
      </c>
      <c r="V45" s="25" t="e">
        <f>IF($V$3&lt;=#REF!,$D45*(1+(#REF!/100))^$V$3,0)</f>
        <v>#REF!</v>
      </c>
      <c r="W45" s="25" t="e">
        <f>IF($W$3&lt;=#REF!,$D45*(1+(#REF!/100))^$W$3,0)</f>
        <v>#REF!</v>
      </c>
      <c r="X45" s="25" t="e">
        <f>IF($X$3&lt;=#REF!,$D45*(1+(#REF!/100))^$X$3,0)</f>
        <v>#REF!</v>
      </c>
      <c r="Y45" s="25" t="e">
        <f>IF($Y$3&lt;=#REF!,$D45*(1+(#REF!/100))^$Y$3,0)</f>
        <v>#REF!</v>
      </c>
      <c r="Z45" s="25" t="e">
        <f>IF($Z$3&lt;=#REF!,$D45*(1+(#REF!/100))^$Z$3,0)</f>
        <v>#REF!</v>
      </c>
      <c r="AA45" s="25" t="e">
        <f>IF($AA$3&lt;=#REF!,$D45*(1+(#REF!/100))^$AA$3,0)</f>
        <v>#REF!</v>
      </c>
      <c r="AB45" s="25" t="e">
        <f>IF($AB$3&lt;=#REF!,$D45*(1+(#REF!/100))^$AB$3,0)</f>
        <v>#REF!</v>
      </c>
      <c r="AC45" s="25" t="e">
        <f>IF($AC$3&lt;=#REF!,$D45*(1+(#REF!/100))^$AC$3,0)</f>
        <v>#REF!</v>
      </c>
      <c r="AD45" s="25" t="e">
        <f>IF($AD$3&lt;=#REF!,$D45*(1+(#REF!/100))^$AD$3,0)</f>
        <v>#REF!</v>
      </c>
      <c r="AE45" s="25" t="e">
        <f>IF($AE$3&lt;=#REF!,$D45*(1+(#REF!/100))^$AE$3,0)</f>
        <v>#REF!</v>
      </c>
      <c r="AF45" s="25" t="e">
        <f>IF($AF$3&lt;=#REF!,$D45*(1+(#REF!/100))^$AF$3,0)</f>
        <v>#REF!</v>
      </c>
      <c r="AG45" s="25" t="e">
        <f>IF($AG$3&lt;=#REF!,$D45*(1+(#REF!/100))^$AG$3,0)</f>
        <v>#REF!</v>
      </c>
      <c r="AH45" s="25" t="e">
        <f>IF($AH$3&lt;=#REF!,$D45*(1+(#REF!/100))^$AH$3,0)</f>
        <v>#REF!</v>
      </c>
      <c r="AI45" s="25" t="e">
        <f>IF($AI$3&lt;=#REF!,$D45*(1+(#REF!/100))^$AI$3,0)</f>
        <v>#REF!</v>
      </c>
      <c r="AJ45" s="17" t="e">
        <f>IF($AJ$3&lt;=#REF!,$D45*(1+(#REF!/100))^$AJ$3,0)</f>
        <v>#REF!</v>
      </c>
      <c r="AK45" s="17" t="e">
        <f>IF($AK$3&lt;=#REF!,$D45*(1+(#REF!/100))^$AK$3,0)</f>
        <v>#REF!</v>
      </c>
      <c r="AL45" s="17" t="e">
        <f>IF($AL$3&lt;=#REF!,$D45*(1+(#REF!/100))^$AL$3,0)</f>
        <v>#REF!</v>
      </c>
      <c r="AM45" s="17" t="e">
        <f>IF($AM$3&lt;=#REF!,$D45*(1+(#REF!/100))^$AM$3,0)</f>
        <v>#REF!</v>
      </c>
      <c r="AN45" s="17" t="e">
        <f>IF($AN$3&lt;=#REF!,$D45*(1+(#REF!/100))^$AN$3,0)</f>
        <v>#REF!</v>
      </c>
      <c r="AO45" s="17" t="e">
        <f>IF($AO$3&lt;=#REF!,$D45*(1+(#REF!/100))^$AO$3,0)</f>
        <v>#REF!</v>
      </c>
      <c r="AP45" s="17" t="e">
        <f>IF($AP$3&lt;=#REF!,$D45*(1+(#REF!/100))^$AP$3,0)</f>
        <v>#REF!</v>
      </c>
      <c r="AQ45" s="17" t="e">
        <f>IF($AQ$3&lt;=#REF!,$D45*(1+(#REF!/100))^$AQ$3,0)</f>
        <v>#REF!</v>
      </c>
      <c r="AR45" s="17" t="e">
        <f>IF($AR$3&lt;=#REF!,$D45*(1+(#REF!/100))^$AR$3,0)</f>
        <v>#REF!</v>
      </c>
      <c r="AS45" s="17" t="e">
        <f>IF($AS$3&lt;=#REF!,$D45*(1+(#REF!/100))^$AS$3,0)</f>
        <v>#REF!</v>
      </c>
    </row>
    <row r="46" spans="2:45" x14ac:dyDescent="0.25">
      <c r="B46" s="2" t="e">
        <f>#REF!</f>
        <v>#REF!</v>
      </c>
      <c r="C46" s="21"/>
      <c r="D46" s="19" t="e">
        <f>#REF!*#REF!</f>
        <v>#REF!</v>
      </c>
      <c r="E46" s="17" t="e">
        <f>NPV(#REF!,'Costos operativos proyectados'!F46:AI46)</f>
        <v>#REF!</v>
      </c>
      <c r="F46" s="25" t="e">
        <f>IF($F$3&lt;=#REF!,$D46*(1+(#REF!/100))^$F$3,0)</f>
        <v>#REF!</v>
      </c>
      <c r="G46" s="25" t="e">
        <f>IF($G$3&lt;=#REF!,$D46*(1+(#REF!/100))^$G$3,0)</f>
        <v>#REF!</v>
      </c>
      <c r="H46" s="25" t="e">
        <f>IF($H$3&lt;=#REF!,$D46*(1+(#REF!/100))^$H$3,0)</f>
        <v>#REF!</v>
      </c>
      <c r="I46" s="25" t="e">
        <f>IF($I$3&lt;=#REF!,$D46*(1+(#REF!/100))^$I$3,0)</f>
        <v>#REF!</v>
      </c>
      <c r="J46" s="25" t="e">
        <f>IF($J$3&lt;=#REF!,$D46*(1+(#REF!/100))^$J$3,0)</f>
        <v>#REF!</v>
      </c>
      <c r="K46" s="25" t="e">
        <f>IF($K$3&lt;=#REF!,$D46*(1+(#REF!/100))^$K$3,0)</f>
        <v>#REF!</v>
      </c>
      <c r="L46" s="25" t="e">
        <f>IF($L$3&lt;=#REF!,$D46*(1+(#REF!/100))^$L$3,0)</f>
        <v>#REF!</v>
      </c>
      <c r="M46" s="25" t="e">
        <f>IF($M$3&lt;=#REF!,$D46*(1+(#REF!/100))^$M$3,0)</f>
        <v>#REF!</v>
      </c>
      <c r="N46" s="25" t="e">
        <f>IF($N$3&lt;=#REF!,$D46*(1+(#REF!/100))^$N$3,0)</f>
        <v>#REF!</v>
      </c>
      <c r="O46" s="25" t="e">
        <f>IF($O$3&lt;=#REF!,$D46*(1+(#REF!/100))^$O$3,0)</f>
        <v>#REF!</v>
      </c>
      <c r="P46" s="25" t="e">
        <f>IF($P$3&lt;=#REF!,$D46*(1+(#REF!/100))^$P$3,0)</f>
        <v>#REF!</v>
      </c>
      <c r="Q46" s="25" t="e">
        <f>IF($Q$3&lt;=#REF!,$D46*(1+(#REF!/100))^$Q$3,0)</f>
        <v>#REF!</v>
      </c>
      <c r="R46" s="25" t="e">
        <f>IF($R$3&lt;=#REF!,$D46*(1+(#REF!/100))^$R$3,0)</f>
        <v>#REF!</v>
      </c>
      <c r="S46" s="25" t="e">
        <f>IF($S$3&lt;=#REF!,$D46*(1+(#REF!/100))^$S$3,0)</f>
        <v>#REF!</v>
      </c>
      <c r="T46" s="25" t="e">
        <f>IF($T$3&lt;=#REF!,$D46*(1+(#REF!/100))^$T$3,0)</f>
        <v>#REF!</v>
      </c>
      <c r="U46" s="25" t="e">
        <f>IF($U$3&lt;=#REF!,$D46*(1+(#REF!/100))^$U$3,0)</f>
        <v>#REF!</v>
      </c>
      <c r="V46" s="25" t="e">
        <f>IF($V$3&lt;=#REF!,$D46*(1+(#REF!/100))^$V$3,0)</f>
        <v>#REF!</v>
      </c>
      <c r="W46" s="25" t="e">
        <f>IF($W$3&lt;=#REF!,$D46*(1+(#REF!/100))^$W$3,0)</f>
        <v>#REF!</v>
      </c>
      <c r="X46" s="25" t="e">
        <f>IF($X$3&lt;=#REF!,$D46*(1+(#REF!/100))^$X$3,0)</f>
        <v>#REF!</v>
      </c>
      <c r="Y46" s="25" t="e">
        <f>IF($Y$3&lt;=#REF!,$D46*(1+(#REF!/100))^$Y$3,0)</f>
        <v>#REF!</v>
      </c>
      <c r="Z46" s="25" t="e">
        <f>IF($Z$3&lt;=#REF!,$D46*(1+(#REF!/100))^$Z$3,0)</f>
        <v>#REF!</v>
      </c>
      <c r="AA46" s="25" t="e">
        <f>IF($AA$3&lt;=#REF!,$D46*(1+(#REF!/100))^$AA$3,0)</f>
        <v>#REF!</v>
      </c>
      <c r="AB46" s="25" t="e">
        <f>IF($AB$3&lt;=#REF!,$D46*(1+(#REF!/100))^$AB$3,0)</f>
        <v>#REF!</v>
      </c>
      <c r="AC46" s="25" t="e">
        <f>IF($AC$3&lt;=#REF!,$D46*(1+(#REF!/100))^$AC$3,0)</f>
        <v>#REF!</v>
      </c>
      <c r="AD46" s="25" t="e">
        <f>IF($AD$3&lt;=#REF!,$D46*(1+(#REF!/100))^$AD$3,0)</f>
        <v>#REF!</v>
      </c>
      <c r="AE46" s="25" t="e">
        <f>IF($AE$3&lt;=#REF!,$D46*(1+(#REF!/100))^$AE$3,0)</f>
        <v>#REF!</v>
      </c>
      <c r="AF46" s="25" t="e">
        <f>IF($AF$3&lt;=#REF!,$D46*(1+(#REF!/100))^$AF$3,0)</f>
        <v>#REF!</v>
      </c>
      <c r="AG46" s="25" t="e">
        <f>IF($AG$3&lt;=#REF!,$D46*(1+(#REF!/100))^$AG$3,0)</f>
        <v>#REF!</v>
      </c>
      <c r="AH46" s="25" t="e">
        <f>IF($AH$3&lt;=#REF!,$D46*(1+(#REF!/100))^$AH$3,0)</f>
        <v>#REF!</v>
      </c>
      <c r="AI46" s="25" t="e">
        <f>IF($AI$3&lt;=#REF!,$D46*(1+(#REF!/100))^$AI$3,0)</f>
        <v>#REF!</v>
      </c>
      <c r="AJ46" s="17" t="e">
        <f>IF($AJ$3&lt;=#REF!,$D46*(1+(#REF!/100))^$AJ$3,0)</f>
        <v>#REF!</v>
      </c>
      <c r="AK46" s="17" t="e">
        <f>IF($AK$3&lt;=#REF!,$D46*(1+(#REF!/100))^$AK$3,0)</f>
        <v>#REF!</v>
      </c>
      <c r="AL46" s="17" t="e">
        <f>IF($AL$3&lt;=#REF!,$D46*(1+(#REF!/100))^$AL$3,0)</f>
        <v>#REF!</v>
      </c>
      <c r="AM46" s="17" t="e">
        <f>IF($AM$3&lt;=#REF!,$D46*(1+(#REF!/100))^$AM$3,0)</f>
        <v>#REF!</v>
      </c>
      <c r="AN46" s="17" t="e">
        <f>IF($AN$3&lt;=#REF!,$D46*(1+(#REF!/100))^$AN$3,0)</f>
        <v>#REF!</v>
      </c>
      <c r="AO46" s="17" t="e">
        <f>IF($AO$3&lt;=#REF!,$D46*(1+(#REF!/100))^$AO$3,0)</f>
        <v>#REF!</v>
      </c>
      <c r="AP46" s="17" t="e">
        <f>IF($AP$3&lt;=#REF!,$D46*(1+(#REF!/100))^$AP$3,0)</f>
        <v>#REF!</v>
      </c>
      <c r="AQ46" s="17" t="e">
        <f>IF($AQ$3&lt;=#REF!,$D46*(1+(#REF!/100))^$AQ$3,0)</f>
        <v>#REF!</v>
      </c>
      <c r="AR46" s="17" t="e">
        <f>IF($AR$3&lt;=#REF!,$D46*(1+(#REF!/100))^$AR$3,0)</f>
        <v>#REF!</v>
      </c>
      <c r="AS46" s="17" t="e">
        <f>IF($AS$3&lt;=#REF!,$D46*(1+(#REF!/100))^$AS$3,0)</f>
        <v>#REF!</v>
      </c>
    </row>
    <row r="47" spans="2:45" x14ac:dyDescent="0.25">
      <c r="B47" s="2" t="e">
        <f>#REF!</f>
        <v>#REF!</v>
      </c>
      <c r="C47" s="20"/>
      <c r="D47" s="19" t="e">
        <f>#REF!*#REF!</f>
        <v>#REF!</v>
      </c>
      <c r="E47" s="17" t="e">
        <f>NPV(#REF!,'Costos operativos proyectados'!F47:AI47)</f>
        <v>#REF!</v>
      </c>
      <c r="F47" s="25" t="e">
        <f>IF($F$3&lt;=#REF!,$D47*(1+(#REF!/100))^$F$3,0)</f>
        <v>#REF!</v>
      </c>
      <c r="G47" s="25" t="e">
        <f>IF($G$3&lt;=#REF!,$D47*(1+(#REF!/100))^$G$3,0)</f>
        <v>#REF!</v>
      </c>
      <c r="H47" s="25" t="e">
        <f>IF($H$3&lt;=#REF!,$D47*(1+(#REF!/100))^$H$3,0)</f>
        <v>#REF!</v>
      </c>
      <c r="I47" s="25" t="e">
        <f>IF($I$3&lt;=#REF!,$D47*(1+(#REF!/100))^$I$3,0)</f>
        <v>#REF!</v>
      </c>
      <c r="J47" s="25" t="e">
        <f>IF($J$3&lt;=#REF!,$D47*(1+(#REF!/100))^$J$3,0)</f>
        <v>#REF!</v>
      </c>
      <c r="K47" s="25" t="e">
        <f>IF($K$3&lt;=#REF!,$D47*(1+(#REF!/100))^$K$3,0)</f>
        <v>#REF!</v>
      </c>
      <c r="L47" s="25" t="e">
        <f>IF($L$3&lt;=#REF!,$D47*(1+(#REF!/100))^$L$3,0)</f>
        <v>#REF!</v>
      </c>
      <c r="M47" s="25" t="e">
        <f>IF($M$3&lt;=#REF!,$D47*(1+(#REF!/100))^$M$3,0)</f>
        <v>#REF!</v>
      </c>
      <c r="N47" s="25" t="e">
        <f>IF($N$3&lt;=#REF!,$D47*(1+(#REF!/100))^$N$3,0)</f>
        <v>#REF!</v>
      </c>
      <c r="O47" s="25" t="e">
        <f>IF($O$3&lt;=#REF!,$D47*(1+(#REF!/100))^$O$3,0)</f>
        <v>#REF!</v>
      </c>
      <c r="P47" s="25" t="e">
        <f>IF($P$3&lt;=#REF!,$D47*(1+(#REF!/100))^$P$3,0)</f>
        <v>#REF!</v>
      </c>
      <c r="Q47" s="25" t="e">
        <f>IF($Q$3&lt;=#REF!,$D47*(1+(#REF!/100))^$Q$3,0)</f>
        <v>#REF!</v>
      </c>
      <c r="R47" s="25" t="e">
        <f>IF($R$3&lt;=#REF!,$D47*(1+(#REF!/100))^$R$3,0)</f>
        <v>#REF!</v>
      </c>
      <c r="S47" s="25" t="e">
        <f>IF($S$3&lt;=#REF!,$D47*(1+(#REF!/100))^$S$3,0)</f>
        <v>#REF!</v>
      </c>
      <c r="T47" s="25" t="e">
        <f>IF($T$3&lt;=#REF!,$D47*(1+(#REF!/100))^$T$3,0)</f>
        <v>#REF!</v>
      </c>
      <c r="U47" s="25" t="e">
        <f>IF($U$3&lt;=#REF!,$D47*(1+(#REF!/100))^$U$3,0)</f>
        <v>#REF!</v>
      </c>
      <c r="V47" s="25" t="e">
        <f>IF($V$3&lt;=#REF!,$D47*(1+(#REF!/100))^$V$3,0)</f>
        <v>#REF!</v>
      </c>
      <c r="W47" s="25" t="e">
        <f>IF($W$3&lt;=#REF!,$D47*(1+(#REF!/100))^$W$3,0)</f>
        <v>#REF!</v>
      </c>
      <c r="X47" s="25" t="e">
        <f>IF($X$3&lt;=#REF!,$D47*(1+(#REF!/100))^$X$3,0)</f>
        <v>#REF!</v>
      </c>
      <c r="Y47" s="25" t="e">
        <f>IF($Y$3&lt;=#REF!,$D47*(1+(#REF!/100))^$Y$3,0)</f>
        <v>#REF!</v>
      </c>
      <c r="Z47" s="25" t="e">
        <f>IF($Z$3&lt;=#REF!,$D47*(1+(#REF!/100))^$Z$3,0)</f>
        <v>#REF!</v>
      </c>
      <c r="AA47" s="25" t="e">
        <f>IF($AA$3&lt;=#REF!,$D47*(1+(#REF!/100))^$AA$3,0)</f>
        <v>#REF!</v>
      </c>
      <c r="AB47" s="25" t="e">
        <f>IF($AB$3&lt;=#REF!,$D47*(1+(#REF!/100))^$AB$3,0)</f>
        <v>#REF!</v>
      </c>
      <c r="AC47" s="25" t="e">
        <f>IF($AC$3&lt;=#REF!,$D47*(1+(#REF!/100))^$AC$3,0)</f>
        <v>#REF!</v>
      </c>
      <c r="AD47" s="25" t="e">
        <f>IF($AD$3&lt;=#REF!,$D47*(1+(#REF!/100))^$AD$3,0)</f>
        <v>#REF!</v>
      </c>
      <c r="AE47" s="25" t="e">
        <f>IF($AE$3&lt;=#REF!,$D47*(1+(#REF!/100))^$AE$3,0)</f>
        <v>#REF!</v>
      </c>
      <c r="AF47" s="25" t="e">
        <f>IF($AF$3&lt;=#REF!,$D47*(1+(#REF!/100))^$AF$3,0)</f>
        <v>#REF!</v>
      </c>
      <c r="AG47" s="25" t="e">
        <f>IF($AG$3&lt;=#REF!,$D47*(1+(#REF!/100))^$AG$3,0)</f>
        <v>#REF!</v>
      </c>
      <c r="AH47" s="25" t="e">
        <f>IF($AH$3&lt;=#REF!,$D47*(1+(#REF!/100))^$AH$3,0)</f>
        <v>#REF!</v>
      </c>
      <c r="AI47" s="25" t="e">
        <f>IF($AI$3&lt;=#REF!,$D47*(1+(#REF!/100))^$AI$3,0)</f>
        <v>#REF!</v>
      </c>
      <c r="AJ47" s="17" t="e">
        <f>IF($AJ$3&lt;=#REF!,$D47*(1+(#REF!/100))^$AJ$3,0)</f>
        <v>#REF!</v>
      </c>
      <c r="AK47" s="17" t="e">
        <f>IF($AK$3&lt;=#REF!,$D47*(1+(#REF!/100))^$AK$3,0)</f>
        <v>#REF!</v>
      </c>
      <c r="AL47" s="17" t="e">
        <f>IF($AL$3&lt;=#REF!,$D47*(1+(#REF!/100))^$AL$3,0)</f>
        <v>#REF!</v>
      </c>
      <c r="AM47" s="17" t="e">
        <f>IF($AM$3&lt;=#REF!,$D47*(1+(#REF!/100))^$AM$3,0)</f>
        <v>#REF!</v>
      </c>
      <c r="AN47" s="17" t="e">
        <f>IF($AN$3&lt;=#REF!,$D47*(1+(#REF!/100))^$AN$3,0)</f>
        <v>#REF!</v>
      </c>
      <c r="AO47" s="17" t="e">
        <f>IF($AO$3&lt;=#REF!,$D47*(1+(#REF!/100))^$AO$3,0)</f>
        <v>#REF!</v>
      </c>
      <c r="AP47" s="17" t="e">
        <f>IF($AP$3&lt;=#REF!,$D47*(1+(#REF!/100))^$AP$3,0)</f>
        <v>#REF!</v>
      </c>
      <c r="AQ47" s="17" t="e">
        <f>IF($AQ$3&lt;=#REF!,$D47*(1+(#REF!/100))^$AQ$3,0)</f>
        <v>#REF!</v>
      </c>
      <c r="AR47" s="17" t="e">
        <f>IF($AR$3&lt;=#REF!,$D47*(1+(#REF!/100))^$AR$3,0)</f>
        <v>#REF!</v>
      </c>
      <c r="AS47" s="17" t="e">
        <f>IF($AS$3&lt;=#REF!,$D47*(1+(#REF!/100))^$AS$3,0)</f>
        <v>#REF!</v>
      </c>
    </row>
    <row r="48" spans="2:45" x14ac:dyDescent="0.25">
      <c r="B48" s="2" t="e">
        <f>#REF!</f>
        <v>#REF!</v>
      </c>
      <c r="C48" s="21"/>
      <c r="D48" s="19" t="e">
        <f>#REF!*#REF!</f>
        <v>#REF!</v>
      </c>
      <c r="E48" s="17" t="e">
        <f>NPV(#REF!,'Costos operativos proyectados'!F48:AI48)</f>
        <v>#REF!</v>
      </c>
      <c r="F48" s="25" t="e">
        <f>IF($F$3&lt;=#REF!,$D48*(1+(#REF!/100))^$F$3,0)</f>
        <v>#REF!</v>
      </c>
      <c r="G48" s="25" t="e">
        <f>IF($G$3&lt;=#REF!,$D48*(1+(#REF!/100))^$G$3,0)</f>
        <v>#REF!</v>
      </c>
      <c r="H48" s="25" t="e">
        <f>IF($H$3&lt;=#REF!,$D48*(1+(#REF!/100))^$H$3,0)</f>
        <v>#REF!</v>
      </c>
      <c r="I48" s="25" t="e">
        <f>IF($I$3&lt;=#REF!,$D48*(1+(#REF!/100))^$I$3,0)</f>
        <v>#REF!</v>
      </c>
      <c r="J48" s="25" t="e">
        <f>IF($J$3&lt;=#REF!,$D48*(1+(#REF!/100))^$J$3,0)</f>
        <v>#REF!</v>
      </c>
      <c r="K48" s="25" t="e">
        <f>IF($K$3&lt;=#REF!,$D48*(1+(#REF!/100))^$K$3,0)</f>
        <v>#REF!</v>
      </c>
      <c r="L48" s="25" t="e">
        <f>IF($L$3&lt;=#REF!,$D48*(1+(#REF!/100))^$L$3,0)</f>
        <v>#REF!</v>
      </c>
      <c r="M48" s="25" t="e">
        <f>IF($M$3&lt;=#REF!,$D48*(1+(#REF!/100))^$M$3,0)</f>
        <v>#REF!</v>
      </c>
      <c r="N48" s="25" t="e">
        <f>IF($N$3&lt;=#REF!,$D48*(1+(#REF!/100))^$N$3,0)</f>
        <v>#REF!</v>
      </c>
      <c r="O48" s="25" t="e">
        <f>IF($O$3&lt;=#REF!,$D48*(1+(#REF!/100))^$O$3,0)</f>
        <v>#REF!</v>
      </c>
      <c r="P48" s="25" t="e">
        <f>IF($P$3&lt;=#REF!,$D48*(1+(#REF!/100))^$P$3,0)</f>
        <v>#REF!</v>
      </c>
      <c r="Q48" s="25" t="e">
        <f>IF($Q$3&lt;=#REF!,$D48*(1+(#REF!/100))^$Q$3,0)</f>
        <v>#REF!</v>
      </c>
      <c r="R48" s="25" t="e">
        <f>IF($R$3&lt;=#REF!,$D48*(1+(#REF!/100))^$R$3,0)</f>
        <v>#REF!</v>
      </c>
      <c r="S48" s="25" t="e">
        <f>IF($S$3&lt;=#REF!,$D48*(1+(#REF!/100))^$S$3,0)</f>
        <v>#REF!</v>
      </c>
      <c r="T48" s="25" t="e">
        <f>IF($T$3&lt;=#REF!,$D48*(1+(#REF!/100))^$T$3,0)</f>
        <v>#REF!</v>
      </c>
      <c r="U48" s="25" t="e">
        <f>IF($U$3&lt;=#REF!,$D48*(1+(#REF!/100))^$U$3,0)</f>
        <v>#REF!</v>
      </c>
      <c r="V48" s="25" t="e">
        <f>IF($V$3&lt;=#REF!,$D48*(1+(#REF!/100))^$V$3,0)</f>
        <v>#REF!</v>
      </c>
      <c r="W48" s="25" t="e">
        <f>IF($W$3&lt;=#REF!,$D48*(1+(#REF!/100))^$W$3,0)</f>
        <v>#REF!</v>
      </c>
      <c r="X48" s="25" t="e">
        <f>IF($X$3&lt;=#REF!,$D48*(1+(#REF!/100))^$X$3,0)</f>
        <v>#REF!</v>
      </c>
      <c r="Y48" s="25" t="e">
        <f>IF($Y$3&lt;=#REF!,$D48*(1+(#REF!/100))^$Y$3,0)</f>
        <v>#REF!</v>
      </c>
      <c r="Z48" s="25" t="e">
        <f>IF($Z$3&lt;=#REF!,$D48*(1+(#REF!/100))^$Z$3,0)</f>
        <v>#REF!</v>
      </c>
      <c r="AA48" s="25" t="e">
        <f>IF($AA$3&lt;=#REF!,$D48*(1+(#REF!/100))^$AA$3,0)</f>
        <v>#REF!</v>
      </c>
      <c r="AB48" s="25" t="e">
        <f>IF($AB$3&lt;=#REF!,$D48*(1+(#REF!/100))^$AB$3,0)</f>
        <v>#REF!</v>
      </c>
      <c r="AC48" s="25" t="e">
        <f>IF($AC$3&lt;=#REF!,$D48*(1+(#REF!/100))^$AC$3,0)</f>
        <v>#REF!</v>
      </c>
      <c r="AD48" s="25" t="e">
        <f>IF($AD$3&lt;=#REF!,$D48*(1+(#REF!/100))^$AD$3,0)</f>
        <v>#REF!</v>
      </c>
      <c r="AE48" s="25" t="e">
        <f>IF($AE$3&lt;=#REF!,$D48*(1+(#REF!/100))^$AE$3,0)</f>
        <v>#REF!</v>
      </c>
      <c r="AF48" s="25" t="e">
        <f>IF($AF$3&lt;=#REF!,$D48*(1+(#REF!/100))^$AF$3,0)</f>
        <v>#REF!</v>
      </c>
      <c r="AG48" s="25" t="e">
        <f>IF($AG$3&lt;=#REF!,$D48*(1+(#REF!/100))^$AG$3,0)</f>
        <v>#REF!</v>
      </c>
      <c r="AH48" s="25" t="e">
        <f>IF($AH$3&lt;=#REF!,$D48*(1+(#REF!/100))^$AH$3,0)</f>
        <v>#REF!</v>
      </c>
      <c r="AI48" s="25" t="e">
        <f>IF($AI$3&lt;=#REF!,$D48*(1+(#REF!/100))^$AI$3,0)</f>
        <v>#REF!</v>
      </c>
      <c r="AJ48" s="17" t="e">
        <f>IF($AJ$3&lt;=#REF!,$D48*(1+(#REF!/100))^$AJ$3,0)</f>
        <v>#REF!</v>
      </c>
      <c r="AK48" s="17" t="e">
        <f>IF($AK$3&lt;=#REF!,$D48*(1+(#REF!/100))^$AK$3,0)</f>
        <v>#REF!</v>
      </c>
      <c r="AL48" s="17" t="e">
        <f>IF($AL$3&lt;=#REF!,$D48*(1+(#REF!/100))^$AL$3,0)</f>
        <v>#REF!</v>
      </c>
      <c r="AM48" s="17" t="e">
        <f>IF($AM$3&lt;=#REF!,$D48*(1+(#REF!/100))^$AM$3,0)</f>
        <v>#REF!</v>
      </c>
      <c r="AN48" s="17" t="e">
        <f>IF($AN$3&lt;=#REF!,$D48*(1+(#REF!/100))^$AN$3,0)</f>
        <v>#REF!</v>
      </c>
      <c r="AO48" s="17" t="e">
        <f>IF($AO$3&lt;=#REF!,$D48*(1+(#REF!/100))^$AO$3,0)</f>
        <v>#REF!</v>
      </c>
      <c r="AP48" s="17" t="e">
        <f>IF($AP$3&lt;=#REF!,$D48*(1+(#REF!/100))^$AP$3,0)</f>
        <v>#REF!</v>
      </c>
      <c r="AQ48" s="17" t="e">
        <f>IF($AQ$3&lt;=#REF!,$D48*(1+(#REF!/100))^$AQ$3,0)</f>
        <v>#REF!</v>
      </c>
      <c r="AR48" s="17" t="e">
        <f>IF($AR$3&lt;=#REF!,$D48*(1+(#REF!/100))^$AR$3,0)</f>
        <v>#REF!</v>
      </c>
      <c r="AS48" s="17" t="e">
        <f>IF($AS$3&lt;=#REF!,$D48*(1+(#REF!/100))^$AS$3,0)</f>
        <v>#REF!</v>
      </c>
    </row>
    <row r="49" spans="2:45" x14ac:dyDescent="0.25">
      <c r="B49" s="2" t="e">
        <f>#REF!</f>
        <v>#REF!</v>
      </c>
      <c r="C49" s="20"/>
      <c r="D49" s="19" t="e">
        <f>#REF!*#REF!</f>
        <v>#REF!</v>
      </c>
      <c r="E49" s="17" t="e">
        <f>NPV(#REF!,'Costos operativos proyectados'!F49:AI49)</f>
        <v>#REF!</v>
      </c>
      <c r="F49" s="25" t="e">
        <f>IF($F$3&lt;=#REF!,$D49*(1+(#REF!/100))^$F$3,0)</f>
        <v>#REF!</v>
      </c>
      <c r="G49" s="25" t="e">
        <f>IF($G$3&lt;=#REF!,$D49*(1+(#REF!/100))^$G$3,0)</f>
        <v>#REF!</v>
      </c>
      <c r="H49" s="25" t="e">
        <f>IF($H$3&lt;=#REF!,$D49*(1+(#REF!/100))^$H$3,0)</f>
        <v>#REF!</v>
      </c>
      <c r="I49" s="25" t="e">
        <f>IF($I$3&lt;=#REF!,$D49*(1+(#REF!/100))^$I$3,0)</f>
        <v>#REF!</v>
      </c>
      <c r="J49" s="25" t="e">
        <f>IF($J$3&lt;=#REF!,$D49*(1+(#REF!/100))^$J$3,0)</f>
        <v>#REF!</v>
      </c>
      <c r="K49" s="25" t="e">
        <f>IF($K$3&lt;=#REF!,$D49*(1+(#REF!/100))^$K$3,0)</f>
        <v>#REF!</v>
      </c>
      <c r="L49" s="25" t="e">
        <f>IF($L$3&lt;=#REF!,$D49*(1+(#REF!/100))^$L$3,0)</f>
        <v>#REF!</v>
      </c>
      <c r="M49" s="25" t="e">
        <f>IF($M$3&lt;=#REF!,$D49*(1+(#REF!/100))^$M$3,0)</f>
        <v>#REF!</v>
      </c>
      <c r="N49" s="25" t="e">
        <f>IF($N$3&lt;=#REF!,$D49*(1+(#REF!/100))^$N$3,0)</f>
        <v>#REF!</v>
      </c>
      <c r="O49" s="25" t="e">
        <f>IF($O$3&lt;=#REF!,$D49*(1+(#REF!/100))^$O$3,0)</f>
        <v>#REF!</v>
      </c>
      <c r="P49" s="25" t="e">
        <f>IF($P$3&lt;=#REF!,$D49*(1+(#REF!/100))^$P$3,0)</f>
        <v>#REF!</v>
      </c>
      <c r="Q49" s="25" t="e">
        <f>IF($Q$3&lt;=#REF!,$D49*(1+(#REF!/100))^$Q$3,0)</f>
        <v>#REF!</v>
      </c>
      <c r="R49" s="25" t="e">
        <f>IF($R$3&lt;=#REF!,$D49*(1+(#REF!/100))^$R$3,0)</f>
        <v>#REF!</v>
      </c>
      <c r="S49" s="25" t="e">
        <f>IF($S$3&lt;=#REF!,$D49*(1+(#REF!/100))^$S$3,0)</f>
        <v>#REF!</v>
      </c>
      <c r="T49" s="25" t="e">
        <f>IF($T$3&lt;=#REF!,$D49*(1+(#REF!/100))^$T$3,0)</f>
        <v>#REF!</v>
      </c>
      <c r="U49" s="25" t="e">
        <f>IF($U$3&lt;=#REF!,$D49*(1+(#REF!/100))^$U$3,0)</f>
        <v>#REF!</v>
      </c>
      <c r="V49" s="25" t="e">
        <f>IF($V$3&lt;=#REF!,$D49*(1+(#REF!/100))^$V$3,0)</f>
        <v>#REF!</v>
      </c>
      <c r="W49" s="25" t="e">
        <f>IF($W$3&lt;=#REF!,$D49*(1+(#REF!/100))^$W$3,0)</f>
        <v>#REF!</v>
      </c>
      <c r="X49" s="25" t="e">
        <f>IF($X$3&lt;=#REF!,$D49*(1+(#REF!/100))^$X$3,0)</f>
        <v>#REF!</v>
      </c>
      <c r="Y49" s="25" t="e">
        <f>IF($Y$3&lt;=#REF!,$D49*(1+(#REF!/100))^$Y$3,0)</f>
        <v>#REF!</v>
      </c>
      <c r="Z49" s="25" t="e">
        <f>IF($Z$3&lt;=#REF!,$D49*(1+(#REF!/100))^$Z$3,0)</f>
        <v>#REF!</v>
      </c>
      <c r="AA49" s="25" t="e">
        <f>IF($AA$3&lt;=#REF!,$D49*(1+(#REF!/100))^$AA$3,0)</f>
        <v>#REF!</v>
      </c>
      <c r="AB49" s="25" t="e">
        <f>IF($AB$3&lt;=#REF!,$D49*(1+(#REF!/100))^$AB$3,0)</f>
        <v>#REF!</v>
      </c>
      <c r="AC49" s="25" t="e">
        <f>IF($AC$3&lt;=#REF!,$D49*(1+(#REF!/100))^$AC$3,0)</f>
        <v>#REF!</v>
      </c>
      <c r="AD49" s="25" t="e">
        <f>IF($AD$3&lt;=#REF!,$D49*(1+(#REF!/100))^$AD$3,0)</f>
        <v>#REF!</v>
      </c>
      <c r="AE49" s="25" t="e">
        <f>IF($AE$3&lt;=#REF!,$D49*(1+(#REF!/100))^$AE$3,0)</f>
        <v>#REF!</v>
      </c>
      <c r="AF49" s="25" t="e">
        <f>IF($AF$3&lt;=#REF!,$D49*(1+(#REF!/100))^$AF$3,0)</f>
        <v>#REF!</v>
      </c>
      <c r="AG49" s="25" t="e">
        <f>IF($AG$3&lt;=#REF!,$D49*(1+(#REF!/100))^$AG$3,0)</f>
        <v>#REF!</v>
      </c>
      <c r="AH49" s="25" t="e">
        <f>IF($AH$3&lt;=#REF!,$D49*(1+(#REF!/100))^$AH$3,0)</f>
        <v>#REF!</v>
      </c>
      <c r="AI49" s="25" t="e">
        <f>IF($AI$3&lt;=#REF!,$D49*(1+(#REF!/100))^$AI$3,0)</f>
        <v>#REF!</v>
      </c>
      <c r="AJ49" s="17" t="e">
        <f>IF($AJ$3&lt;=#REF!,$D49*(1+(#REF!/100))^$AJ$3,0)</f>
        <v>#REF!</v>
      </c>
      <c r="AK49" s="17" t="e">
        <f>IF($AK$3&lt;=#REF!,$D49*(1+(#REF!/100))^$AK$3,0)</f>
        <v>#REF!</v>
      </c>
      <c r="AL49" s="17" t="e">
        <f>IF($AL$3&lt;=#REF!,$D49*(1+(#REF!/100))^$AL$3,0)</f>
        <v>#REF!</v>
      </c>
      <c r="AM49" s="17" t="e">
        <f>IF($AM$3&lt;=#REF!,$D49*(1+(#REF!/100))^$AM$3,0)</f>
        <v>#REF!</v>
      </c>
      <c r="AN49" s="17" t="e">
        <f>IF($AN$3&lt;=#REF!,$D49*(1+(#REF!/100))^$AN$3,0)</f>
        <v>#REF!</v>
      </c>
      <c r="AO49" s="17" t="e">
        <f>IF($AO$3&lt;=#REF!,$D49*(1+(#REF!/100))^$AO$3,0)</f>
        <v>#REF!</v>
      </c>
      <c r="AP49" s="17" t="e">
        <f>IF($AP$3&lt;=#REF!,$D49*(1+(#REF!/100))^$AP$3,0)</f>
        <v>#REF!</v>
      </c>
      <c r="AQ49" s="17" t="e">
        <f>IF($AQ$3&lt;=#REF!,$D49*(1+(#REF!/100))^$AQ$3,0)</f>
        <v>#REF!</v>
      </c>
      <c r="AR49" s="17" t="e">
        <f>IF($AR$3&lt;=#REF!,$D49*(1+(#REF!/100))^$AR$3,0)</f>
        <v>#REF!</v>
      </c>
      <c r="AS49" s="17" t="e">
        <f>IF($AS$3&lt;=#REF!,$D49*(1+(#REF!/100))^$AS$3,0)</f>
        <v>#REF!</v>
      </c>
    </row>
    <row r="50" spans="2:45" x14ac:dyDescent="0.25">
      <c r="B50" s="2" t="e">
        <f>#REF!</f>
        <v>#REF!</v>
      </c>
      <c r="C50" s="2">
        <v>1000</v>
      </c>
      <c r="D50" s="19" t="e">
        <f>#REF!*#REF!</f>
        <v>#REF!</v>
      </c>
      <c r="E50" s="17" t="e">
        <f>NPV(#REF!,'Costos operativos proyectados'!F50:AI50)</f>
        <v>#REF!</v>
      </c>
      <c r="F50" s="17" t="e">
        <f>IF($F$3&lt;=#REF!,$D50*(1+(#REF!/100))^$F$3,0)</f>
        <v>#REF!</v>
      </c>
      <c r="G50" s="17" t="e">
        <f>IF($G$3&lt;=#REF!,$D50*(1+(#REF!/100))^$G$3,0)</f>
        <v>#REF!</v>
      </c>
      <c r="H50" s="17" t="e">
        <f>IF($H$3&lt;=#REF!,$D50*(1+(#REF!/100))^$H$3,0)</f>
        <v>#REF!</v>
      </c>
      <c r="I50" s="17" t="e">
        <f>IF($I$3&lt;=#REF!,$D50*(1+(#REF!/100))^$I$3,0)</f>
        <v>#REF!</v>
      </c>
      <c r="J50" s="17" t="e">
        <f>IF($J$3&lt;=#REF!,$D50*(1+(#REF!/100))^$J$3,0)</f>
        <v>#REF!</v>
      </c>
      <c r="K50" s="17" t="e">
        <f>IF($K$3&lt;=#REF!,$D50*(1+(#REF!/100))^$K$3,0)</f>
        <v>#REF!</v>
      </c>
      <c r="L50" s="17" t="e">
        <f>IF($L$3&lt;=#REF!,$D50*(1+(#REF!/100))^$L$3,0)</f>
        <v>#REF!</v>
      </c>
      <c r="M50" s="17" t="e">
        <f>IF($M$3&lt;=#REF!,$D50*(1+(#REF!/100))^$M$3,0)</f>
        <v>#REF!</v>
      </c>
      <c r="N50" s="25" t="e">
        <f>IF($N$3&lt;=#REF!,$D50*(1+(#REF!/100))^$N$3,0)</f>
        <v>#REF!</v>
      </c>
      <c r="O50" s="17" t="e">
        <f>IF($O$3&lt;=#REF!,$D50*(1+(#REF!/100))^$O$3,0)</f>
        <v>#REF!</v>
      </c>
      <c r="P50" s="25" t="e">
        <f>IF($P$3&lt;=#REF!,$D50*(1+(#REF!/100))^$P$3,0)</f>
        <v>#REF!</v>
      </c>
      <c r="Q50" s="17" t="e">
        <f>IF($Q$3&lt;=#REF!,$D50*(1+(#REF!/100))^$Q$3,0)</f>
        <v>#REF!</v>
      </c>
      <c r="R50" s="17" t="e">
        <f>IF($R$3&lt;=#REF!,$D50*(1+(#REF!/100))^$R$3,0)</f>
        <v>#REF!</v>
      </c>
      <c r="S50" s="17" t="e">
        <f>IF($S$3&lt;=#REF!,$D50*(1+(#REF!/100))^$S$3,0)</f>
        <v>#REF!</v>
      </c>
      <c r="T50" s="17" t="e">
        <f>IF($T$3&lt;=#REF!,$D50*(1+(#REF!/100))^$T$3,0)</f>
        <v>#REF!</v>
      </c>
      <c r="U50" s="17" t="e">
        <f>IF($U$3&lt;=#REF!,$D50*(1+(#REF!/100))^$U$3,0)</f>
        <v>#REF!</v>
      </c>
      <c r="V50" s="17" t="e">
        <f>IF($V$3&lt;=#REF!,$D50*(1+(#REF!/100))^$V$3,0)</f>
        <v>#REF!</v>
      </c>
      <c r="W50" s="17" t="e">
        <f>IF($W$3&lt;=#REF!,$D50*(1+(#REF!/100))^$W$3,0)</f>
        <v>#REF!</v>
      </c>
      <c r="X50" s="25" t="e">
        <f>IF($X$3&lt;=#REF!,$D50*(1+(#REF!/100))^$X$3,0)</f>
        <v>#REF!</v>
      </c>
      <c r="Y50" s="17" t="e">
        <f>IF($Y$3&lt;=#REF!,$D50*(1+(#REF!/100))^$Y$3,0)</f>
        <v>#REF!</v>
      </c>
      <c r="Z50" s="17" t="e">
        <f>IF($Z$3&lt;=#REF!,$D50*(1+(#REF!/100))^$Z$3,0)</f>
        <v>#REF!</v>
      </c>
      <c r="AA50" s="17" t="e">
        <f>IF($AA$3&lt;=#REF!,$D50*(1+(#REF!/100))^$AA$3,0)</f>
        <v>#REF!</v>
      </c>
      <c r="AB50" s="17" t="e">
        <f>IF($AB$3&lt;=#REF!,$D50*(1+(#REF!/100))^$AB$3,0)</f>
        <v>#REF!</v>
      </c>
      <c r="AC50" s="17" t="e">
        <f>IF($AC$3&lt;=#REF!,$D50*(1+(#REF!/100))^$AC$3,0)</f>
        <v>#REF!</v>
      </c>
      <c r="AD50" s="17" t="e">
        <f>IF($AD$3&lt;=#REF!,$D50*(1+(#REF!/100))^$AD$3,0)</f>
        <v>#REF!</v>
      </c>
      <c r="AE50" s="17" t="e">
        <f>IF($AE$3&lt;=#REF!,$D50*(1+(#REF!/100))^$AE$3,0)</f>
        <v>#REF!</v>
      </c>
      <c r="AF50" s="17" t="e">
        <f>IF($AF$3&lt;=#REF!,$D50*(1+(#REF!/100))^$AF$3,0)</f>
        <v>#REF!</v>
      </c>
      <c r="AG50" s="17" t="e">
        <f>IF($AG$3&lt;=#REF!,$D50*(1+(#REF!/100))^$AG$3,0)</f>
        <v>#REF!</v>
      </c>
      <c r="AH50" s="17" t="e">
        <f>IF($AH$3&lt;=#REF!,$D50*(1+(#REF!/100))^$AH$3,0)</f>
        <v>#REF!</v>
      </c>
      <c r="AI50" s="17" t="e">
        <f>IF($AI$3&lt;=#REF!,$D50*(1+(#REF!/100))^$AI$3,0)</f>
        <v>#REF!</v>
      </c>
      <c r="AJ50" s="17" t="e">
        <f>IF($AJ$3&lt;=#REF!,$D50*(1+(#REF!/100))^$AJ$3,0)</f>
        <v>#REF!</v>
      </c>
      <c r="AK50" s="17" t="e">
        <f>IF($AK$3&lt;=#REF!,$D50*(1+(#REF!/100))^$AK$3,0)</f>
        <v>#REF!</v>
      </c>
      <c r="AL50" s="17" t="e">
        <f>IF($AL$3&lt;=#REF!,$D50*(1+(#REF!/100))^$AL$3,0)</f>
        <v>#REF!</v>
      </c>
      <c r="AM50" s="17" t="e">
        <f>IF($AM$3&lt;=#REF!,$D50*(1+(#REF!/100))^$AM$3,0)</f>
        <v>#REF!</v>
      </c>
      <c r="AN50" s="17" t="e">
        <f>IF($AN$3&lt;=#REF!,$D50*(1+(#REF!/100))^$AN$3,0)</f>
        <v>#REF!</v>
      </c>
      <c r="AO50" s="17" t="e">
        <f>IF($AO$3&lt;=#REF!,$D50*(1+(#REF!/100))^$AO$3,0)</f>
        <v>#REF!</v>
      </c>
      <c r="AP50" s="17" t="e">
        <f>IF($AP$3&lt;=#REF!,$D50*(1+(#REF!/100))^$AP$3,0)</f>
        <v>#REF!</v>
      </c>
      <c r="AQ50" s="17" t="e">
        <f>IF($AQ$3&lt;=#REF!,$D50*(1+(#REF!/100))^$AQ$3,0)</f>
        <v>#REF!</v>
      </c>
      <c r="AR50" s="17" t="e">
        <f>IF($AR$3&lt;=#REF!,$D50*(1+(#REF!/100))^$AR$3,0)</f>
        <v>#REF!</v>
      </c>
      <c r="AS50" s="17" t="e">
        <f>IF($AS$3&lt;=#REF!,$D50*(1+(#REF!/100))^$AS$3,0)</f>
        <v>#REF!</v>
      </c>
    </row>
    <row r="51" spans="2:45" x14ac:dyDescent="0.25">
      <c r="B51" s="2" t="e">
        <f>#REF!</f>
        <v>#REF!</v>
      </c>
      <c r="C51" s="24">
        <v>795</v>
      </c>
      <c r="D51" s="19" t="e">
        <f>#REF!*#REF!</f>
        <v>#REF!</v>
      </c>
      <c r="E51" s="17" t="e">
        <f>NPV(#REF!,'Costos operativos proyectados'!F51:AI51)</f>
        <v>#REF!</v>
      </c>
      <c r="F51" s="25" t="e">
        <f>IF($F$3&lt;=#REF!,$D51*(1+(#REF!/100))^$F$3,0)</f>
        <v>#REF!</v>
      </c>
      <c r="G51" s="25" t="e">
        <f>IF($G$3&lt;=#REF!,$D51*(1+(#REF!/100))^$G$3,0)</f>
        <v>#REF!</v>
      </c>
      <c r="H51" s="25" t="e">
        <f>IF($H$3&lt;=#REF!,$D51*(1+(#REF!/100))^$H$3,0)</f>
        <v>#REF!</v>
      </c>
      <c r="I51" s="25" t="e">
        <f>IF($I$3&lt;=#REF!,$D51*(1+(#REF!/100))^$I$3,0)</f>
        <v>#REF!</v>
      </c>
      <c r="J51" s="25" t="e">
        <f>IF($J$3&lt;=#REF!,$D51*(1+(#REF!/100))^$J$3,0)</f>
        <v>#REF!</v>
      </c>
      <c r="K51" s="25" t="e">
        <f>IF($K$3&lt;=#REF!,$D51*(1+(#REF!/100))^$K$3,0)</f>
        <v>#REF!</v>
      </c>
      <c r="L51" s="25" t="e">
        <f>IF($L$3&lt;=#REF!,$D51*(1+(#REF!/100))^$L$3,0)</f>
        <v>#REF!</v>
      </c>
      <c r="M51" s="25" t="e">
        <f>IF($M$3&lt;=#REF!,$D51*(1+(#REF!/100))^$M$3,0)</f>
        <v>#REF!</v>
      </c>
      <c r="N51" s="25" t="e">
        <f>IF($N$3&lt;=#REF!,$D51*(1+(#REF!/100))^$N$3,0)</f>
        <v>#REF!</v>
      </c>
      <c r="O51" s="25" t="e">
        <f>IF($O$3&lt;=#REF!,$D51*(1+(#REF!/100))^$O$3,0)</f>
        <v>#REF!</v>
      </c>
      <c r="P51" s="25" t="e">
        <f>IF($P$3&lt;=#REF!,$D51*(1+(#REF!/100))^$P$3,0)</f>
        <v>#REF!</v>
      </c>
      <c r="Q51" s="25" t="e">
        <f>IF($Q$3&lt;=#REF!,$D51*(1+(#REF!/100))^$Q$3,0)</f>
        <v>#REF!</v>
      </c>
      <c r="R51" s="25" t="e">
        <f>IF($R$3&lt;=#REF!,$D51*(1+(#REF!/100))^$R$3,0)</f>
        <v>#REF!</v>
      </c>
      <c r="S51" s="25" t="e">
        <f>IF($S$3&lt;=#REF!,$D51*(1+(#REF!/100))^$S$3,0)</f>
        <v>#REF!</v>
      </c>
      <c r="T51" s="25" t="e">
        <f>IF($T$3&lt;=#REF!,$D51*(1+(#REF!/100))^$T$3,0)</f>
        <v>#REF!</v>
      </c>
      <c r="U51" s="25" t="e">
        <f>IF($U$3&lt;=#REF!,$D51*(1+(#REF!/100))^$U$3,0)</f>
        <v>#REF!</v>
      </c>
      <c r="V51" s="25" t="e">
        <f>IF($V$3&lt;=#REF!,$D51*(1+(#REF!/100))^$V$3,0)</f>
        <v>#REF!</v>
      </c>
      <c r="W51" s="25" t="e">
        <f>IF($W$3&lt;=#REF!,$D51*(1+(#REF!/100))^$W$3,0)</f>
        <v>#REF!</v>
      </c>
      <c r="X51" s="25" t="e">
        <f>IF($X$3&lt;=#REF!,$D51*(1+(#REF!/100))^$X$3,0)</f>
        <v>#REF!</v>
      </c>
      <c r="Y51" s="25" t="e">
        <f>IF($Y$3&lt;=#REF!,$D51*(1+(#REF!/100))^$Y$3,0)</f>
        <v>#REF!</v>
      </c>
      <c r="Z51" s="25" t="e">
        <f>IF($Z$3&lt;=#REF!,$D51*(1+(#REF!/100))^$Z$3,0)</f>
        <v>#REF!</v>
      </c>
      <c r="AA51" s="25" t="e">
        <f>IF($AA$3&lt;=#REF!,$D51*(1+(#REF!/100))^$AA$3,0)</f>
        <v>#REF!</v>
      </c>
      <c r="AB51" s="25" t="e">
        <f>IF($AB$3&lt;=#REF!,$D51*(1+(#REF!/100))^$AB$3,0)</f>
        <v>#REF!</v>
      </c>
      <c r="AC51" s="25" t="e">
        <f>IF($AC$3&lt;=#REF!,$D51*(1+(#REF!/100))^$AC$3,0)</f>
        <v>#REF!</v>
      </c>
      <c r="AD51" s="25" t="e">
        <f>IF($AD$3&lt;=#REF!,$D51*(1+(#REF!/100))^$AD$3,0)</f>
        <v>#REF!</v>
      </c>
      <c r="AE51" s="25" t="e">
        <f>IF($AE$3&lt;=#REF!,$D51*(1+(#REF!/100))^$AE$3,0)</f>
        <v>#REF!</v>
      </c>
      <c r="AF51" s="25" t="e">
        <f>IF($AF$3&lt;=#REF!,$D51*(1+(#REF!/100))^$AF$3,0)</f>
        <v>#REF!</v>
      </c>
      <c r="AG51" s="25" t="e">
        <f>IF($AG$3&lt;=#REF!,$D51*(1+(#REF!/100))^$AG$3,0)</f>
        <v>#REF!</v>
      </c>
      <c r="AH51" s="25" t="e">
        <f>IF($AH$3&lt;=#REF!,$D51*(1+(#REF!/100))^$AH$3,0)</f>
        <v>#REF!</v>
      </c>
      <c r="AI51" s="25" t="e">
        <f>IF($AI$3&lt;=#REF!,$D51*(1+(#REF!/100))^$AI$3,0)</f>
        <v>#REF!</v>
      </c>
      <c r="AJ51" s="17" t="e">
        <f>IF($AJ$3&lt;=#REF!,$D51*(1+(#REF!/100))^$AJ$3,0)</f>
        <v>#REF!</v>
      </c>
      <c r="AK51" s="17" t="e">
        <f>IF($AK$3&lt;=#REF!,$D51*(1+(#REF!/100))^$AK$3,0)</f>
        <v>#REF!</v>
      </c>
      <c r="AL51" s="17" t="e">
        <f>IF($AL$3&lt;=#REF!,$D51*(1+(#REF!/100))^$AL$3,0)</f>
        <v>#REF!</v>
      </c>
      <c r="AM51" s="17" t="e">
        <f>IF($AM$3&lt;=#REF!,$D51*(1+(#REF!/100))^$AM$3,0)</f>
        <v>#REF!</v>
      </c>
      <c r="AN51" s="17" t="e">
        <f>IF($AN$3&lt;=#REF!,$D51*(1+(#REF!/100))^$AN$3,0)</f>
        <v>#REF!</v>
      </c>
      <c r="AO51" s="17" t="e">
        <f>IF($AO$3&lt;=#REF!,$D51*(1+(#REF!/100))^$AO$3,0)</f>
        <v>#REF!</v>
      </c>
      <c r="AP51" s="17" t="e">
        <f>IF($AP$3&lt;=#REF!,$D51*(1+(#REF!/100))^$AP$3,0)</f>
        <v>#REF!</v>
      </c>
      <c r="AQ51" s="17" t="e">
        <f>IF($AQ$3&lt;=#REF!,$D51*(1+(#REF!/100))^$AQ$3,0)</f>
        <v>#REF!</v>
      </c>
      <c r="AR51" s="17" t="e">
        <f>IF($AR$3&lt;=#REF!,$D51*(1+(#REF!/100))^$AR$3,0)</f>
        <v>#REF!</v>
      </c>
      <c r="AS51" s="17" t="e">
        <f>IF($AS$3&lt;=#REF!,$D51*(1+(#REF!/100))^$AS$3,0)</f>
        <v>#REF!</v>
      </c>
    </row>
    <row r="52" spans="2:45" x14ac:dyDescent="0.25">
      <c r="B52" s="2" t="e">
        <f>#REF!</f>
        <v>#REF!</v>
      </c>
      <c r="C52" s="22">
        <v>500</v>
      </c>
      <c r="D52" s="19" t="e">
        <f>#REF!*#REF!</f>
        <v>#REF!</v>
      </c>
      <c r="E52" s="17" t="e">
        <f>NPV(#REF!,'Costos operativos proyectados'!F52:AI52)</f>
        <v>#REF!</v>
      </c>
      <c r="F52" s="25" t="e">
        <f>IF($F$3&lt;=#REF!,$D52*(1+(#REF!/100))^$F$3,0)</f>
        <v>#REF!</v>
      </c>
      <c r="G52" s="25" t="e">
        <f>IF($G$3&lt;=#REF!,$D52*(1+(#REF!/100))^$G$3,0)</f>
        <v>#REF!</v>
      </c>
      <c r="H52" s="25" t="e">
        <f>IF($H$3&lt;=#REF!,$D52*(1+(#REF!/100))^$H$3,0)</f>
        <v>#REF!</v>
      </c>
      <c r="I52" s="25" t="e">
        <f>IF($I$3&lt;=#REF!,$D52*(1+(#REF!/100))^$I$3,0)</f>
        <v>#REF!</v>
      </c>
      <c r="J52" s="25" t="e">
        <f>IF($J$3&lt;=#REF!,$D52*(1+(#REF!/100))^$J$3,0)</f>
        <v>#REF!</v>
      </c>
      <c r="K52" s="25" t="e">
        <f>IF($K$3&lt;=#REF!,$D52*(1+(#REF!/100))^$K$3,0)</f>
        <v>#REF!</v>
      </c>
      <c r="L52" s="25" t="e">
        <f>IF($L$3&lt;=#REF!,$D52*(1+(#REF!/100))^$L$3,0)</f>
        <v>#REF!</v>
      </c>
      <c r="M52" s="25" t="e">
        <f>IF($M$3&lt;=#REF!,$D52*(1+(#REF!/100))^$M$3,0)</f>
        <v>#REF!</v>
      </c>
      <c r="N52" s="25" t="e">
        <f>IF($N$3&lt;=#REF!,$D52*(1+(#REF!/100))^$N$3,0)</f>
        <v>#REF!</v>
      </c>
      <c r="O52" s="25" t="e">
        <f>IF($O$3&lt;=#REF!,$D52*(1+(#REF!/100))^$O$3,0)</f>
        <v>#REF!</v>
      </c>
      <c r="P52" s="25" t="e">
        <f>IF($P$3&lt;=#REF!,$D52*(1+(#REF!/100))^$P$3,0)</f>
        <v>#REF!</v>
      </c>
      <c r="Q52" s="25" t="e">
        <f>IF($Q$3&lt;=#REF!,$D52*(1+(#REF!/100))^$Q$3,0)</f>
        <v>#REF!</v>
      </c>
      <c r="R52" s="25" t="e">
        <f>IF($R$3&lt;=#REF!,$D52*(1+(#REF!/100))^$R$3,0)</f>
        <v>#REF!</v>
      </c>
      <c r="S52" s="25" t="e">
        <f>IF($S$3&lt;=#REF!,$D52*(1+(#REF!/100))^$S$3,0)</f>
        <v>#REF!</v>
      </c>
      <c r="T52" s="25" t="e">
        <f>IF($T$3&lt;=#REF!,$D52*(1+(#REF!/100))^$T$3,0)</f>
        <v>#REF!</v>
      </c>
      <c r="U52" s="25" t="e">
        <f>IF($U$3&lt;=#REF!,$D52*(1+(#REF!/100))^$U$3,0)</f>
        <v>#REF!</v>
      </c>
      <c r="V52" s="25" t="e">
        <f>IF($V$3&lt;=#REF!,$D52*(1+(#REF!/100))^$V$3,0)</f>
        <v>#REF!</v>
      </c>
      <c r="W52" s="25" t="e">
        <f>IF($W$3&lt;=#REF!,$D52*(1+(#REF!/100))^$W$3,0)</f>
        <v>#REF!</v>
      </c>
      <c r="X52" s="25" t="e">
        <f>IF($X$3&lt;=#REF!,$D52*(1+(#REF!/100))^$X$3,0)</f>
        <v>#REF!</v>
      </c>
      <c r="Y52" s="25" t="e">
        <f>IF($Y$3&lt;=#REF!,$D52*(1+(#REF!/100))^$Y$3,0)</f>
        <v>#REF!</v>
      </c>
      <c r="Z52" s="25" t="e">
        <f>IF($Z$3&lt;=#REF!,$D52*(1+(#REF!/100))^$Z$3,0)</f>
        <v>#REF!</v>
      </c>
      <c r="AA52" s="25" t="e">
        <f>IF($AA$3&lt;=#REF!,$D52*(1+(#REF!/100))^$AA$3,0)</f>
        <v>#REF!</v>
      </c>
      <c r="AB52" s="25" t="e">
        <f>IF($AB$3&lt;=#REF!,$D52*(1+(#REF!/100))^$AB$3,0)</f>
        <v>#REF!</v>
      </c>
      <c r="AC52" s="25" t="e">
        <f>IF($AC$3&lt;=#REF!,$D52*(1+(#REF!/100))^$AC$3,0)</f>
        <v>#REF!</v>
      </c>
      <c r="AD52" s="25" t="e">
        <f>IF($AD$3&lt;=#REF!,$D52*(1+(#REF!/100))^$AD$3,0)</f>
        <v>#REF!</v>
      </c>
      <c r="AE52" s="25" t="e">
        <f>IF($AE$3&lt;=#REF!,$D52*(1+(#REF!/100))^$AE$3,0)</f>
        <v>#REF!</v>
      </c>
      <c r="AF52" s="25" t="e">
        <f>IF($AF$3&lt;=#REF!,$D52*(1+(#REF!/100))^$AF$3,0)</f>
        <v>#REF!</v>
      </c>
      <c r="AG52" s="25" t="e">
        <f>IF($AG$3&lt;=#REF!,$D52*(1+(#REF!/100))^$AG$3,0)</f>
        <v>#REF!</v>
      </c>
      <c r="AH52" s="25" t="e">
        <f>IF($AH$3&lt;=#REF!,$D52*(1+(#REF!/100))^$AH$3,0)</f>
        <v>#REF!</v>
      </c>
      <c r="AI52" s="25" t="e">
        <f>IF($AI$3&lt;=#REF!,$D52*(1+(#REF!/100))^$AI$3,0)</f>
        <v>#REF!</v>
      </c>
      <c r="AJ52" s="17" t="e">
        <f>IF($AJ$3&lt;=#REF!,$D52*(1+(#REF!/100))^$AJ$3,0)</f>
        <v>#REF!</v>
      </c>
      <c r="AK52" s="17" t="e">
        <f>IF($AK$3&lt;=#REF!,$D52*(1+(#REF!/100))^$AK$3,0)</f>
        <v>#REF!</v>
      </c>
      <c r="AL52" s="17" t="e">
        <f>IF($AL$3&lt;=#REF!,$D52*(1+(#REF!/100))^$AL$3,0)</f>
        <v>#REF!</v>
      </c>
      <c r="AM52" s="17" t="e">
        <f>IF($AM$3&lt;=#REF!,$D52*(1+(#REF!/100))^$AM$3,0)</f>
        <v>#REF!</v>
      </c>
      <c r="AN52" s="17" t="e">
        <f>IF($AN$3&lt;=#REF!,$D52*(1+(#REF!/100))^$AN$3,0)</f>
        <v>#REF!</v>
      </c>
      <c r="AO52" s="17" t="e">
        <f>IF($AO$3&lt;=#REF!,$D52*(1+(#REF!/100))^$AO$3,0)</f>
        <v>#REF!</v>
      </c>
      <c r="AP52" s="17" t="e">
        <f>IF($AP$3&lt;=#REF!,$D52*(1+(#REF!/100))^$AP$3,0)</f>
        <v>#REF!</v>
      </c>
      <c r="AQ52" s="17" t="e">
        <f>IF($AQ$3&lt;=#REF!,$D52*(1+(#REF!/100))^$AQ$3,0)</f>
        <v>#REF!</v>
      </c>
      <c r="AR52" s="17" t="e">
        <f>IF($AR$3&lt;=#REF!,$D52*(1+(#REF!/100))^$AR$3,0)</f>
        <v>#REF!</v>
      </c>
      <c r="AS52" s="17" t="e">
        <f>IF($AS$3&lt;=#REF!,$D52*(1+(#REF!/100))^$AS$3,0)</f>
        <v>#REF!</v>
      </c>
    </row>
    <row r="53" spans="2:45" x14ac:dyDescent="0.25">
      <c r="B53" s="2" t="e">
        <f>#REF!</f>
        <v>#REF!</v>
      </c>
      <c r="C53" s="20">
        <v>477</v>
      </c>
      <c r="D53" s="19" t="e">
        <f>#REF!*#REF!</f>
        <v>#REF!</v>
      </c>
      <c r="E53" s="17" t="e">
        <f>NPV(#REF!,'Costos operativos proyectados'!F53:AI53)</f>
        <v>#REF!</v>
      </c>
      <c r="F53" s="25" t="e">
        <f>IF($F$3&lt;=#REF!,$D53*(1+(#REF!/100))^$F$3,0)</f>
        <v>#REF!</v>
      </c>
      <c r="G53" s="25" t="e">
        <f>IF($G$3&lt;=#REF!,$D53*(1+(#REF!/100))^$G$3,0)</f>
        <v>#REF!</v>
      </c>
      <c r="H53" s="25" t="e">
        <f>IF($H$3&lt;=#REF!,$D53*(1+(#REF!/100))^$H$3,0)</f>
        <v>#REF!</v>
      </c>
      <c r="I53" s="25" t="e">
        <f>IF($I$3&lt;=#REF!,$D53*(1+(#REF!/100))^$I$3,0)</f>
        <v>#REF!</v>
      </c>
      <c r="J53" s="25" t="e">
        <f>IF($J$3&lt;=#REF!,$D53*(1+(#REF!/100))^$J$3,0)</f>
        <v>#REF!</v>
      </c>
      <c r="K53" s="25" t="e">
        <f>IF($K$3&lt;=#REF!,$D53*(1+(#REF!/100))^$K$3,0)</f>
        <v>#REF!</v>
      </c>
      <c r="L53" s="25" t="e">
        <f>IF($L$3&lt;=#REF!,$D53*(1+(#REF!/100))^$L$3,0)</f>
        <v>#REF!</v>
      </c>
      <c r="M53" s="25" t="e">
        <f>IF($M$3&lt;=#REF!,$D53*(1+(#REF!/100))^$M$3,0)</f>
        <v>#REF!</v>
      </c>
      <c r="N53" s="25" t="e">
        <f>IF($N$3&lt;=#REF!,$D53*(1+(#REF!/100))^$N$3,0)</f>
        <v>#REF!</v>
      </c>
      <c r="O53" s="25" t="e">
        <f>IF($O$3&lt;=#REF!,$D53*(1+(#REF!/100))^$O$3,0)</f>
        <v>#REF!</v>
      </c>
      <c r="P53" s="25" t="e">
        <f>IF($P$3&lt;=#REF!,$D53*(1+(#REF!/100))^$P$3,0)</f>
        <v>#REF!</v>
      </c>
      <c r="Q53" s="25" t="e">
        <f>IF($Q$3&lt;=#REF!,$D53*(1+(#REF!/100))^$Q$3,0)</f>
        <v>#REF!</v>
      </c>
      <c r="R53" s="25" t="e">
        <f>IF($R$3&lt;=#REF!,$D53*(1+(#REF!/100))^$R$3,0)</f>
        <v>#REF!</v>
      </c>
      <c r="S53" s="25" t="e">
        <f>IF($S$3&lt;=#REF!,$D53*(1+(#REF!/100))^$S$3,0)</f>
        <v>#REF!</v>
      </c>
      <c r="T53" s="25" t="e">
        <f>IF($T$3&lt;=#REF!,$D53*(1+(#REF!/100))^$T$3,0)</f>
        <v>#REF!</v>
      </c>
      <c r="U53" s="25" t="e">
        <f>IF($U$3&lt;=#REF!,$D53*(1+(#REF!/100))^$U$3,0)</f>
        <v>#REF!</v>
      </c>
      <c r="V53" s="25" t="e">
        <f>IF($V$3&lt;=#REF!,$D53*(1+(#REF!/100))^$V$3,0)</f>
        <v>#REF!</v>
      </c>
      <c r="W53" s="25" t="e">
        <f>IF($W$3&lt;=#REF!,$D53*(1+(#REF!/100))^$W$3,0)</f>
        <v>#REF!</v>
      </c>
      <c r="X53" s="25" t="e">
        <f>IF($X$3&lt;=#REF!,$D53*(1+(#REF!/100))^$X$3,0)</f>
        <v>#REF!</v>
      </c>
      <c r="Y53" s="25" t="e">
        <f>IF($Y$3&lt;=#REF!,$D53*(1+(#REF!/100))^$Y$3,0)</f>
        <v>#REF!</v>
      </c>
      <c r="Z53" s="25" t="e">
        <f>IF($Z$3&lt;=#REF!,$D53*(1+(#REF!/100))^$Z$3,0)</f>
        <v>#REF!</v>
      </c>
      <c r="AA53" s="25" t="e">
        <f>IF($AA$3&lt;=#REF!,$D53*(1+(#REF!/100))^$AA$3,0)</f>
        <v>#REF!</v>
      </c>
      <c r="AB53" s="25" t="e">
        <f>IF($AB$3&lt;=#REF!,$D53*(1+(#REF!/100))^$AB$3,0)</f>
        <v>#REF!</v>
      </c>
      <c r="AC53" s="25" t="e">
        <f>IF($AC$3&lt;=#REF!,$D53*(1+(#REF!/100))^$AC$3,0)</f>
        <v>#REF!</v>
      </c>
      <c r="AD53" s="25" t="e">
        <f>IF($AD$3&lt;=#REF!,$D53*(1+(#REF!/100))^$AD$3,0)</f>
        <v>#REF!</v>
      </c>
      <c r="AE53" s="25" t="e">
        <f>IF($AE$3&lt;=#REF!,$D53*(1+(#REF!/100))^$AE$3,0)</f>
        <v>#REF!</v>
      </c>
      <c r="AF53" s="25" t="e">
        <f>IF($AF$3&lt;=#REF!,$D53*(1+(#REF!/100))^$AF$3,0)</f>
        <v>#REF!</v>
      </c>
      <c r="AG53" s="25" t="e">
        <f>IF($AG$3&lt;=#REF!,$D53*(1+(#REF!/100))^$AG$3,0)</f>
        <v>#REF!</v>
      </c>
      <c r="AH53" s="25" t="e">
        <f>IF($AH$3&lt;=#REF!,$D53*(1+(#REF!/100))^$AH$3,0)</f>
        <v>#REF!</v>
      </c>
      <c r="AI53" s="25" t="e">
        <f>IF($AI$3&lt;=#REF!,$D53*(1+(#REF!/100))^$AI$3,0)</f>
        <v>#REF!</v>
      </c>
      <c r="AJ53" s="17" t="e">
        <f>IF($AJ$3&lt;=#REF!,$D53*(1+(#REF!/100))^$AJ$3,0)</f>
        <v>#REF!</v>
      </c>
      <c r="AK53" s="17" t="e">
        <f>IF($AK$3&lt;=#REF!,$D53*(1+(#REF!/100))^$AK$3,0)</f>
        <v>#REF!</v>
      </c>
      <c r="AL53" s="17" t="e">
        <f>IF($AL$3&lt;=#REF!,$D53*(1+(#REF!/100))^$AL$3,0)</f>
        <v>#REF!</v>
      </c>
      <c r="AM53" s="17" t="e">
        <f>IF($AM$3&lt;=#REF!,$D53*(1+(#REF!/100))^$AM$3,0)</f>
        <v>#REF!</v>
      </c>
      <c r="AN53" s="17" t="e">
        <f>IF($AN$3&lt;=#REF!,$D53*(1+(#REF!/100))^$AN$3,0)</f>
        <v>#REF!</v>
      </c>
      <c r="AO53" s="17" t="e">
        <f>IF($AO$3&lt;=#REF!,$D53*(1+(#REF!/100))^$AO$3,0)</f>
        <v>#REF!</v>
      </c>
      <c r="AP53" s="17" t="e">
        <f>IF($AP$3&lt;=#REF!,$D53*(1+(#REF!/100))^$AP$3,0)</f>
        <v>#REF!</v>
      </c>
      <c r="AQ53" s="17" t="e">
        <f>IF($AQ$3&lt;=#REF!,$D53*(1+(#REF!/100))^$AQ$3,0)</f>
        <v>#REF!</v>
      </c>
      <c r="AR53" s="17" t="e">
        <f>IF($AR$3&lt;=#REF!,$D53*(1+(#REF!/100))^$AR$3,0)</f>
        <v>#REF!</v>
      </c>
      <c r="AS53" s="17" t="e">
        <f>IF($AS$3&lt;=#REF!,$D53*(1+(#REF!/100))^$AS$3,0)</f>
        <v>#REF!</v>
      </c>
    </row>
    <row r="54" spans="2:45" x14ac:dyDescent="0.25">
      <c r="B54" s="2" t="e">
        <f>#REF!</f>
        <v>#REF!</v>
      </c>
      <c r="C54" s="20">
        <v>350</v>
      </c>
      <c r="D54" s="19" t="e">
        <f>#REF!*#REF!</f>
        <v>#REF!</v>
      </c>
      <c r="E54" s="17" t="e">
        <f>NPV(#REF!,'Costos operativos proyectados'!F54:AI54)</f>
        <v>#REF!</v>
      </c>
      <c r="F54" s="25" t="e">
        <f>IF($F$3&lt;=#REF!,$D54*(1+(#REF!/100))^$F$3,0)</f>
        <v>#REF!</v>
      </c>
      <c r="G54" s="25" t="e">
        <f>IF($G$3&lt;=#REF!,$D54*(1+(#REF!/100))^$G$3,0)</f>
        <v>#REF!</v>
      </c>
      <c r="H54" s="25" t="e">
        <f>IF($H$3&lt;=#REF!,$D54*(1+(#REF!/100))^$H$3,0)</f>
        <v>#REF!</v>
      </c>
      <c r="I54" s="25" t="e">
        <f>IF($I$3&lt;=#REF!,$D54*(1+(#REF!/100))^$I$3,0)</f>
        <v>#REF!</v>
      </c>
      <c r="J54" s="25" t="e">
        <f>IF($J$3&lt;=#REF!,$D54*(1+(#REF!/100))^$J$3,0)</f>
        <v>#REF!</v>
      </c>
      <c r="K54" s="25" t="e">
        <f>IF($K$3&lt;=#REF!,$D54*(1+(#REF!/100))^$K$3,0)</f>
        <v>#REF!</v>
      </c>
      <c r="L54" s="25" t="e">
        <f>IF($L$3&lt;=#REF!,$D54*(1+(#REF!/100))^$L$3,0)</f>
        <v>#REF!</v>
      </c>
      <c r="M54" s="25" t="e">
        <f>IF($M$3&lt;=#REF!,$D54*(1+(#REF!/100))^$M$3,0)</f>
        <v>#REF!</v>
      </c>
      <c r="N54" s="25" t="e">
        <f>IF($N$3&lt;=#REF!,$D54*(1+(#REF!/100))^$N$3,0)</f>
        <v>#REF!</v>
      </c>
      <c r="O54" s="25" t="e">
        <f>IF($O$3&lt;=#REF!,$D54*(1+(#REF!/100))^$O$3,0)</f>
        <v>#REF!</v>
      </c>
      <c r="P54" s="25" t="e">
        <f>IF($P$3&lt;=#REF!,$D54*(1+(#REF!/100))^$P$3,0)</f>
        <v>#REF!</v>
      </c>
      <c r="Q54" s="25" t="e">
        <f>IF($Q$3&lt;=#REF!,$D54*(1+(#REF!/100))^$Q$3,0)</f>
        <v>#REF!</v>
      </c>
      <c r="R54" s="25" t="e">
        <f>IF($R$3&lt;=#REF!,$D54*(1+(#REF!/100))^$R$3,0)</f>
        <v>#REF!</v>
      </c>
      <c r="S54" s="25" t="e">
        <f>IF($S$3&lt;=#REF!,$D54*(1+(#REF!/100))^$S$3,0)</f>
        <v>#REF!</v>
      </c>
      <c r="T54" s="25" t="e">
        <f>IF($T$3&lt;=#REF!,$D54*(1+(#REF!/100))^$T$3,0)</f>
        <v>#REF!</v>
      </c>
      <c r="U54" s="25" t="e">
        <f>IF($U$3&lt;=#REF!,$D54*(1+(#REF!/100))^$U$3,0)</f>
        <v>#REF!</v>
      </c>
      <c r="V54" s="25" t="e">
        <f>IF($V$3&lt;=#REF!,$D54*(1+(#REF!/100))^$V$3,0)</f>
        <v>#REF!</v>
      </c>
      <c r="W54" s="25" t="e">
        <f>IF($W$3&lt;=#REF!,$D54*(1+(#REF!/100))^$W$3,0)</f>
        <v>#REF!</v>
      </c>
      <c r="X54" s="25" t="e">
        <f>IF($X$3&lt;=#REF!,$D54*(1+(#REF!/100))^$X$3,0)</f>
        <v>#REF!</v>
      </c>
      <c r="Y54" s="25" t="e">
        <f>IF($Y$3&lt;=#REF!,$D54*(1+(#REF!/100))^$Y$3,0)</f>
        <v>#REF!</v>
      </c>
      <c r="Z54" s="25" t="e">
        <f>IF($Z$3&lt;=#REF!,$D54*(1+(#REF!/100))^$Z$3,0)</f>
        <v>#REF!</v>
      </c>
      <c r="AA54" s="25" t="e">
        <f>IF($AA$3&lt;=#REF!,$D54*(1+(#REF!/100))^$AA$3,0)</f>
        <v>#REF!</v>
      </c>
      <c r="AB54" s="25" t="e">
        <f>IF($AB$3&lt;=#REF!,$D54*(1+(#REF!/100))^$AB$3,0)</f>
        <v>#REF!</v>
      </c>
      <c r="AC54" s="25" t="e">
        <f>IF($AC$3&lt;=#REF!,$D54*(1+(#REF!/100))^$AC$3,0)</f>
        <v>#REF!</v>
      </c>
      <c r="AD54" s="25" t="e">
        <f>IF($AD$3&lt;=#REF!,$D54*(1+(#REF!/100))^$AD$3,0)</f>
        <v>#REF!</v>
      </c>
      <c r="AE54" s="25" t="e">
        <f>IF($AE$3&lt;=#REF!,$D54*(1+(#REF!/100))^$AE$3,0)</f>
        <v>#REF!</v>
      </c>
      <c r="AF54" s="25" t="e">
        <f>IF($AF$3&lt;=#REF!,$D54*(1+(#REF!/100))^$AF$3,0)</f>
        <v>#REF!</v>
      </c>
      <c r="AG54" s="25" t="e">
        <f>IF($AG$3&lt;=#REF!,$D54*(1+(#REF!/100))^$AG$3,0)</f>
        <v>#REF!</v>
      </c>
      <c r="AH54" s="25" t="e">
        <f>IF($AH$3&lt;=#REF!,$D54*(1+(#REF!/100))^$AH$3,0)</f>
        <v>#REF!</v>
      </c>
      <c r="AI54" s="25" t="e">
        <f>IF($AI$3&lt;=#REF!,$D54*(1+(#REF!/100))^$AI$3,0)</f>
        <v>#REF!</v>
      </c>
      <c r="AJ54" s="17" t="e">
        <f>IF($AJ$3&lt;=#REF!,$D54*(1+(#REF!/100))^$AJ$3,0)</f>
        <v>#REF!</v>
      </c>
      <c r="AK54" s="17" t="e">
        <f>IF($AK$3&lt;=#REF!,$D54*(1+(#REF!/100))^$AK$3,0)</f>
        <v>#REF!</v>
      </c>
      <c r="AL54" s="17" t="e">
        <f>IF($AL$3&lt;=#REF!,$D54*(1+(#REF!/100))^$AL$3,0)</f>
        <v>#REF!</v>
      </c>
      <c r="AM54" s="17" t="e">
        <f>IF($AM$3&lt;=#REF!,$D54*(1+(#REF!/100))^$AM$3,0)</f>
        <v>#REF!</v>
      </c>
      <c r="AN54" s="17" t="e">
        <f>IF($AN$3&lt;=#REF!,$D54*(1+(#REF!/100))^$AN$3,0)</f>
        <v>#REF!</v>
      </c>
      <c r="AO54" s="17" t="e">
        <f>IF($AO$3&lt;=#REF!,$D54*(1+(#REF!/100))^$AO$3,0)</f>
        <v>#REF!</v>
      </c>
      <c r="AP54" s="17" t="e">
        <f>IF($AP$3&lt;=#REF!,$D54*(1+(#REF!/100))^$AP$3,0)</f>
        <v>#REF!</v>
      </c>
      <c r="AQ54" s="17" t="e">
        <f>IF($AQ$3&lt;=#REF!,$D54*(1+(#REF!/100))^$AQ$3,0)</f>
        <v>#REF!</v>
      </c>
      <c r="AR54" s="17" t="e">
        <f>IF($AR$3&lt;=#REF!,$D54*(1+(#REF!/100))^$AR$3,0)</f>
        <v>#REF!</v>
      </c>
      <c r="AS54" s="17" t="e">
        <f>IF($AS$3&lt;=#REF!,$D54*(1+(#REF!/100))^$AS$3,0)</f>
        <v>#REF!</v>
      </c>
    </row>
    <row r="55" spans="2:45" x14ac:dyDescent="0.25">
      <c r="B55" s="2" t="e">
        <f>#REF!</f>
        <v>#REF!</v>
      </c>
      <c r="C55" s="20">
        <v>336</v>
      </c>
      <c r="D55" s="19" t="e">
        <f>#REF!*#REF!</f>
        <v>#REF!</v>
      </c>
      <c r="E55" s="17" t="e">
        <f>NPV(#REF!,'Costos operativos proyectados'!F55:AI55)</f>
        <v>#REF!</v>
      </c>
      <c r="F55" s="25" t="e">
        <f>IF($F$3&lt;=#REF!,$D55*(1+(#REF!/100))^$F$3,0)</f>
        <v>#REF!</v>
      </c>
      <c r="G55" s="25" t="e">
        <f>IF($G$3&lt;=#REF!,$D55*(1+(#REF!/100))^$G$3,0)</f>
        <v>#REF!</v>
      </c>
      <c r="H55" s="25" t="e">
        <f>IF($H$3&lt;=#REF!,$D55*(1+(#REF!/100))^$H$3,0)</f>
        <v>#REF!</v>
      </c>
      <c r="I55" s="25" t="e">
        <f>IF($I$3&lt;=#REF!,$D55*(1+(#REF!/100))^$I$3,0)</f>
        <v>#REF!</v>
      </c>
      <c r="J55" s="25" t="e">
        <f>IF($J$3&lt;=#REF!,$D55*(1+(#REF!/100))^$J$3,0)</f>
        <v>#REF!</v>
      </c>
      <c r="K55" s="25" t="e">
        <f>IF($K$3&lt;=#REF!,$D55*(1+(#REF!/100))^$K$3,0)</f>
        <v>#REF!</v>
      </c>
      <c r="L55" s="25" t="e">
        <f>IF($L$3&lt;=#REF!,$D55*(1+(#REF!/100))^$L$3,0)</f>
        <v>#REF!</v>
      </c>
      <c r="M55" s="25" t="e">
        <f>IF($M$3&lt;=#REF!,$D55*(1+(#REF!/100))^$M$3,0)</f>
        <v>#REF!</v>
      </c>
      <c r="N55" s="25" t="e">
        <f>IF($N$3&lt;=#REF!,$D55*(1+(#REF!/100))^$N$3,0)</f>
        <v>#REF!</v>
      </c>
      <c r="O55" s="25" t="e">
        <f>IF($O$3&lt;=#REF!,$D55*(1+(#REF!/100))^$O$3,0)</f>
        <v>#REF!</v>
      </c>
      <c r="P55" s="25" t="e">
        <f>IF($P$3&lt;=#REF!,$D55*(1+(#REF!/100))^$P$3,0)</f>
        <v>#REF!</v>
      </c>
      <c r="Q55" s="25" t="e">
        <f>IF($Q$3&lt;=#REF!,$D55*(1+(#REF!/100))^$Q$3,0)</f>
        <v>#REF!</v>
      </c>
      <c r="R55" s="25" t="e">
        <f>IF($R$3&lt;=#REF!,$D55*(1+(#REF!/100))^$R$3,0)</f>
        <v>#REF!</v>
      </c>
      <c r="S55" s="25" t="e">
        <f>IF($S$3&lt;=#REF!,$D55*(1+(#REF!/100))^$S$3,0)</f>
        <v>#REF!</v>
      </c>
      <c r="T55" s="25" t="e">
        <f>IF($T$3&lt;=#REF!,$D55*(1+(#REF!/100))^$T$3,0)</f>
        <v>#REF!</v>
      </c>
      <c r="U55" s="25" t="e">
        <f>IF($U$3&lt;=#REF!,$D55*(1+(#REF!/100))^$U$3,0)</f>
        <v>#REF!</v>
      </c>
      <c r="V55" s="25" t="e">
        <f>IF($V$3&lt;=#REF!,$D55*(1+(#REF!/100))^$V$3,0)</f>
        <v>#REF!</v>
      </c>
      <c r="W55" s="25" t="e">
        <f>IF($W$3&lt;=#REF!,$D55*(1+(#REF!/100))^$W$3,0)</f>
        <v>#REF!</v>
      </c>
      <c r="X55" s="25" t="e">
        <f>IF($X$3&lt;=#REF!,$D55*(1+(#REF!/100))^$X$3,0)</f>
        <v>#REF!</v>
      </c>
      <c r="Y55" s="25" t="e">
        <f>IF($Y$3&lt;=#REF!,$D55*(1+(#REF!/100))^$Y$3,0)</f>
        <v>#REF!</v>
      </c>
      <c r="Z55" s="25" t="e">
        <f>IF($Z$3&lt;=#REF!,$D55*(1+(#REF!/100))^$Z$3,0)</f>
        <v>#REF!</v>
      </c>
      <c r="AA55" s="25" t="e">
        <f>IF($AA$3&lt;=#REF!,$D55*(1+(#REF!/100))^$AA$3,0)</f>
        <v>#REF!</v>
      </c>
      <c r="AB55" s="25" t="e">
        <f>IF($AB$3&lt;=#REF!,$D55*(1+(#REF!/100))^$AB$3,0)</f>
        <v>#REF!</v>
      </c>
      <c r="AC55" s="25" t="e">
        <f>IF($AC$3&lt;=#REF!,$D55*(1+(#REF!/100))^$AC$3,0)</f>
        <v>#REF!</v>
      </c>
      <c r="AD55" s="25" t="e">
        <f>IF($AD$3&lt;=#REF!,$D55*(1+(#REF!/100))^$AD$3,0)</f>
        <v>#REF!</v>
      </c>
      <c r="AE55" s="25" t="e">
        <f>IF($AE$3&lt;=#REF!,$D55*(1+(#REF!/100))^$AE$3,0)</f>
        <v>#REF!</v>
      </c>
      <c r="AF55" s="25" t="e">
        <f>IF($AF$3&lt;=#REF!,$D55*(1+(#REF!/100))^$AF$3,0)</f>
        <v>#REF!</v>
      </c>
      <c r="AG55" s="25" t="e">
        <f>IF($AG$3&lt;=#REF!,$D55*(1+(#REF!/100))^$AG$3,0)</f>
        <v>#REF!</v>
      </c>
      <c r="AH55" s="25" t="e">
        <f>IF($AH$3&lt;=#REF!,$D55*(1+(#REF!/100))^$AH$3,0)</f>
        <v>#REF!</v>
      </c>
      <c r="AI55" s="25" t="e">
        <f>IF($AI$3&lt;=#REF!,$D55*(1+(#REF!/100))^$AI$3,0)</f>
        <v>#REF!</v>
      </c>
      <c r="AJ55" s="17" t="e">
        <f>IF($AJ$3&lt;=#REF!,$D55*(1+(#REF!/100))^$AJ$3,0)</f>
        <v>#REF!</v>
      </c>
      <c r="AK55" s="17" t="e">
        <f>IF($AK$3&lt;=#REF!,$D55*(1+(#REF!/100))^$AK$3,0)</f>
        <v>#REF!</v>
      </c>
      <c r="AL55" s="17" t="e">
        <f>IF($AL$3&lt;=#REF!,$D55*(1+(#REF!/100))^$AL$3,0)</f>
        <v>#REF!</v>
      </c>
      <c r="AM55" s="17" t="e">
        <f>IF($AM$3&lt;=#REF!,$D55*(1+(#REF!/100))^$AM$3,0)</f>
        <v>#REF!</v>
      </c>
      <c r="AN55" s="17" t="e">
        <f>IF($AN$3&lt;=#REF!,$D55*(1+(#REF!/100))^$AN$3,0)</f>
        <v>#REF!</v>
      </c>
      <c r="AO55" s="17" t="e">
        <f>IF($AO$3&lt;=#REF!,$D55*(1+(#REF!/100))^$AO$3,0)</f>
        <v>#REF!</v>
      </c>
      <c r="AP55" s="17" t="e">
        <f>IF($AP$3&lt;=#REF!,$D55*(1+(#REF!/100))^$AP$3,0)</f>
        <v>#REF!</v>
      </c>
      <c r="AQ55" s="17" t="e">
        <f>IF($AQ$3&lt;=#REF!,$D55*(1+(#REF!/100))^$AQ$3,0)</f>
        <v>#REF!</v>
      </c>
      <c r="AR55" s="17" t="e">
        <f>IF($AR$3&lt;=#REF!,$D55*(1+(#REF!/100))^$AR$3,0)</f>
        <v>#REF!</v>
      </c>
      <c r="AS55" s="17" t="e">
        <f>IF($AS$3&lt;=#REF!,$D55*(1+(#REF!/100))^$AS$3,0)</f>
        <v>#REF!</v>
      </c>
    </row>
    <row r="56" spans="2:45" x14ac:dyDescent="0.25">
      <c r="B56" s="2" t="e">
        <f>#REF!</f>
        <v>#REF!</v>
      </c>
      <c r="C56" s="20">
        <v>266</v>
      </c>
      <c r="D56" s="19" t="e">
        <f>#REF!*#REF!</f>
        <v>#REF!</v>
      </c>
      <c r="E56" s="17" t="e">
        <f>NPV(#REF!,'Costos operativos proyectados'!F56:AI56)</f>
        <v>#REF!</v>
      </c>
      <c r="F56" s="25" t="e">
        <f>IF($F$3&lt;=#REF!,$D56*(1+(#REF!/100))^$F$3,0)</f>
        <v>#REF!</v>
      </c>
      <c r="G56" s="25" t="e">
        <f>IF($G$3&lt;=#REF!,$D56*(1+(#REF!/100))^$G$3,0)</f>
        <v>#REF!</v>
      </c>
      <c r="H56" s="25" t="e">
        <f>IF($H$3&lt;=#REF!,$D56*(1+(#REF!/100))^$H$3,0)</f>
        <v>#REF!</v>
      </c>
      <c r="I56" s="25" t="e">
        <f>IF($I$3&lt;=#REF!,$D56*(1+(#REF!/100))^$I$3,0)</f>
        <v>#REF!</v>
      </c>
      <c r="J56" s="25" t="e">
        <f>IF($J$3&lt;=#REF!,$D56*(1+(#REF!/100))^$J$3,0)</f>
        <v>#REF!</v>
      </c>
      <c r="K56" s="25" t="e">
        <f>IF($K$3&lt;=#REF!,$D56*(1+(#REF!/100))^$K$3,0)</f>
        <v>#REF!</v>
      </c>
      <c r="L56" s="25" t="e">
        <f>IF($L$3&lt;=#REF!,$D56*(1+(#REF!/100))^$L$3,0)</f>
        <v>#REF!</v>
      </c>
      <c r="M56" s="25" t="e">
        <f>IF($M$3&lt;=#REF!,$D56*(1+(#REF!/100))^$M$3,0)</f>
        <v>#REF!</v>
      </c>
      <c r="N56" s="25" t="e">
        <f>IF($N$3&lt;=#REF!,$D56*(1+(#REF!/100))^$N$3,0)</f>
        <v>#REF!</v>
      </c>
      <c r="O56" s="25" t="e">
        <f>IF($O$3&lt;=#REF!,$D56*(1+(#REF!/100))^$O$3,0)</f>
        <v>#REF!</v>
      </c>
      <c r="P56" s="25" t="e">
        <f>IF($P$3&lt;=#REF!,$D56*(1+(#REF!/100))^$P$3,0)</f>
        <v>#REF!</v>
      </c>
      <c r="Q56" s="25" t="e">
        <f>IF($Q$3&lt;=#REF!,$D56*(1+(#REF!/100))^$Q$3,0)</f>
        <v>#REF!</v>
      </c>
      <c r="R56" s="25" t="e">
        <f>IF($R$3&lt;=#REF!,$D56*(1+(#REF!/100))^$R$3,0)</f>
        <v>#REF!</v>
      </c>
      <c r="S56" s="25" t="e">
        <f>IF($S$3&lt;=#REF!,$D56*(1+(#REF!/100))^$S$3,0)</f>
        <v>#REF!</v>
      </c>
      <c r="T56" s="25" t="e">
        <f>IF($T$3&lt;=#REF!,$D56*(1+(#REF!/100))^$T$3,0)</f>
        <v>#REF!</v>
      </c>
      <c r="U56" s="25" t="e">
        <f>IF($U$3&lt;=#REF!,$D56*(1+(#REF!/100))^$U$3,0)</f>
        <v>#REF!</v>
      </c>
      <c r="V56" s="25" t="e">
        <f>IF($V$3&lt;=#REF!,$D56*(1+(#REF!/100))^$V$3,0)</f>
        <v>#REF!</v>
      </c>
      <c r="W56" s="25" t="e">
        <f>IF($W$3&lt;=#REF!,$D56*(1+(#REF!/100))^$W$3,0)</f>
        <v>#REF!</v>
      </c>
      <c r="X56" s="25" t="e">
        <f>IF($X$3&lt;=#REF!,$D56*(1+(#REF!/100))^$X$3,0)</f>
        <v>#REF!</v>
      </c>
      <c r="Y56" s="25" t="e">
        <f>IF($Y$3&lt;=#REF!,$D56*(1+(#REF!/100))^$Y$3,0)</f>
        <v>#REF!</v>
      </c>
      <c r="Z56" s="25" t="e">
        <f>IF($Z$3&lt;=#REF!,$D56*(1+(#REF!/100))^$Z$3,0)</f>
        <v>#REF!</v>
      </c>
      <c r="AA56" s="25" t="e">
        <f>IF($AA$3&lt;=#REF!,$D56*(1+(#REF!/100))^$AA$3,0)</f>
        <v>#REF!</v>
      </c>
      <c r="AB56" s="25" t="e">
        <f>IF($AB$3&lt;=#REF!,$D56*(1+(#REF!/100))^$AB$3,0)</f>
        <v>#REF!</v>
      </c>
      <c r="AC56" s="25" t="e">
        <f>IF($AC$3&lt;=#REF!,$D56*(1+(#REF!/100))^$AC$3,0)</f>
        <v>#REF!</v>
      </c>
      <c r="AD56" s="25" t="e">
        <f>IF($AD$3&lt;=#REF!,$D56*(1+(#REF!/100))^$AD$3,0)</f>
        <v>#REF!</v>
      </c>
      <c r="AE56" s="25" t="e">
        <f>IF($AE$3&lt;=#REF!,$D56*(1+(#REF!/100))^$AE$3,0)</f>
        <v>#REF!</v>
      </c>
      <c r="AF56" s="25" t="e">
        <f>IF($AF$3&lt;=#REF!,$D56*(1+(#REF!/100))^$AF$3,0)</f>
        <v>#REF!</v>
      </c>
      <c r="AG56" s="25" t="e">
        <f>IF($AG$3&lt;=#REF!,$D56*(1+(#REF!/100))^$AG$3,0)</f>
        <v>#REF!</v>
      </c>
      <c r="AH56" s="25" t="e">
        <f>IF($AH$3&lt;=#REF!,$D56*(1+(#REF!/100))^$AH$3,0)</f>
        <v>#REF!</v>
      </c>
      <c r="AI56" s="25" t="e">
        <f>IF($AI$3&lt;=#REF!,$D56*(1+(#REF!/100))^$AI$3,0)</f>
        <v>#REF!</v>
      </c>
      <c r="AJ56" s="17" t="e">
        <f>IF($AJ$3&lt;=#REF!,$D56*(1+(#REF!/100))^$AJ$3,0)</f>
        <v>#REF!</v>
      </c>
      <c r="AK56" s="17" t="e">
        <f>IF($AK$3&lt;=#REF!,$D56*(1+(#REF!/100))^$AK$3,0)</f>
        <v>#REF!</v>
      </c>
      <c r="AL56" s="17" t="e">
        <f>IF($AL$3&lt;=#REF!,$D56*(1+(#REF!/100))^$AL$3,0)</f>
        <v>#REF!</v>
      </c>
      <c r="AM56" s="17" t="e">
        <f>IF($AM$3&lt;=#REF!,$D56*(1+(#REF!/100))^$AM$3,0)</f>
        <v>#REF!</v>
      </c>
      <c r="AN56" s="17" t="e">
        <f>IF($AN$3&lt;=#REF!,$D56*(1+(#REF!/100))^$AN$3,0)</f>
        <v>#REF!</v>
      </c>
      <c r="AO56" s="17" t="e">
        <f>IF($AO$3&lt;=#REF!,$D56*(1+(#REF!/100))^$AO$3,0)</f>
        <v>#REF!</v>
      </c>
      <c r="AP56" s="17" t="e">
        <f>IF($AP$3&lt;=#REF!,$D56*(1+(#REF!/100))^$AP$3,0)</f>
        <v>#REF!</v>
      </c>
      <c r="AQ56" s="17" t="e">
        <f>IF($AQ$3&lt;=#REF!,$D56*(1+(#REF!/100))^$AQ$3,0)</f>
        <v>#REF!</v>
      </c>
      <c r="AR56" s="17" t="e">
        <f>IF($AR$3&lt;=#REF!,$D56*(1+(#REF!/100))^$AR$3,0)</f>
        <v>#REF!</v>
      </c>
      <c r="AS56" s="17" t="e">
        <f>IF($AS$3&lt;=#REF!,$D56*(1+(#REF!/100))^$AS$3,0)</f>
        <v>#REF!</v>
      </c>
    </row>
    <row r="57" spans="2:45" x14ac:dyDescent="0.25">
      <c r="B57" s="2" t="e">
        <f>#REF!</f>
        <v>#REF!</v>
      </c>
      <c r="C57" s="21">
        <v>250</v>
      </c>
      <c r="D57" s="19" t="e">
        <f>#REF!*#REF!</f>
        <v>#REF!</v>
      </c>
      <c r="E57" s="17" t="e">
        <f>NPV(#REF!,'Costos operativos proyectados'!F57:AI57)</f>
        <v>#REF!</v>
      </c>
      <c r="F57" s="25" t="e">
        <f>IF($F$3&lt;=#REF!,$D57*(1+(#REF!/100))^$F$3,0)</f>
        <v>#REF!</v>
      </c>
      <c r="G57" s="25" t="e">
        <f>IF($G$3&lt;=#REF!,$D57*(1+(#REF!/100))^$G$3,0)</f>
        <v>#REF!</v>
      </c>
      <c r="H57" s="25" t="e">
        <f>IF($H$3&lt;=#REF!,$D57*(1+(#REF!/100))^$H$3,0)</f>
        <v>#REF!</v>
      </c>
      <c r="I57" s="25" t="e">
        <f>IF($I$3&lt;=#REF!,$D57*(1+(#REF!/100))^$I$3,0)</f>
        <v>#REF!</v>
      </c>
      <c r="J57" s="25" t="e">
        <f>IF($J$3&lt;=#REF!,$D57*(1+(#REF!/100))^$J$3,0)</f>
        <v>#REF!</v>
      </c>
      <c r="K57" s="25" t="e">
        <f>IF($K$3&lt;=#REF!,$D57*(1+(#REF!/100))^$K$3,0)</f>
        <v>#REF!</v>
      </c>
      <c r="L57" s="25" t="e">
        <f>IF($L$3&lt;=#REF!,$D57*(1+(#REF!/100))^$L$3,0)</f>
        <v>#REF!</v>
      </c>
      <c r="M57" s="25" t="e">
        <f>IF($M$3&lt;=#REF!,$D57*(1+(#REF!/100))^$M$3,0)</f>
        <v>#REF!</v>
      </c>
      <c r="N57" s="25" t="e">
        <f>IF($N$3&lt;=#REF!,$D57*(1+(#REF!/100))^$N$3,0)</f>
        <v>#REF!</v>
      </c>
      <c r="O57" s="25" t="e">
        <f>IF($O$3&lt;=#REF!,$D57*(1+(#REF!/100))^$O$3,0)</f>
        <v>#REF!</v>
      </c>
      <c r="P57" s="25" t="e">
        <f>IF($P$3&lt;=#REF!,$D57*(1+(#REF!/100))^$P$3,0)</f>
        <v>#REF!</v>
      </c>
      <c r="Q57" s="25" t="e">
        <f>IF($Q$3&lt;=#REF!,$D57*(1+(#REF!/100))^$Q$3,0)</f>
        <v>#REF!</v>
      </c>
      <c r="R57" s="25" t="e">
        <f>IF($R$3&lt;=#REF!,$D57*(1+(#REF!/100))^$R$3,0)</f>
        <v>#REF!</v>
      </c>
      <c r="S57" s="25" t="e">
        <f>IF($S$3&lt;=#REF!,$D57*(1+(#REF!/100))^$S$3,0)</f>
        <v>#REF!</v>
      </c>
      <c r="T57" s="25" t="e">
        <f>IF($T$3&lt;=#REF!,$D57*(1+(#REF!/100))^$T$3,0)</f>
        <v>#REF!</v>
      </c>
      <c r="U57" s="25" t="e">
        <f>IF($U$3&lt;=#REF!,$D57*(1+(#REF!/100))^$U$3,0)</f>
        <v>#REF!</v>
      </c>
      <c r="V57" s="25" t="e">
        <f>IF($V$3&lt;=#REF!,$D57*(1+(#REF!/100))^$V$3,0)</f>
        <v>#REF!</v>
      </c>
      <c r="W57" s="25" t="e">
        <f>IF($W$3&lt;=#REF!,$D57*(1+(#REF!/100))^$W$3,0)</f>
        <v>#REF!</v>
      </c>
      <c r="X57" s="25" t="e">
        <f>IF($X$3&lt;=#REF!,$D57*(1+(#REF!/100))^$X$3,0)</f>
        <v>#REF!</v>
      </c>
      <c r="Y57" s="25" t="e">
        <f>IF($Y$3&lt;=#REF!,$D57*(1+(#REF!/100))^$Y$3,0)</f>
        <v>#REF!</v>
      </c>
      <c r="Z57" s="25" t="e">
        <f>IF($Z$3&lt;=#REF!,$D57*(1+(#REF!/100))^$Z$3,0)</f>
        <v>#REF!</v>
      </c>
      <c r="AA57" s="25" t="e">
        <f>IF($AA$3&lt;=#REF!,$D57*(1+(#REF!/100))^$AA$3,0)</f>
        <v>#REF!</v>
      </c>
      <c r="AB57" s="25" t="e">
        <f>IF($AB$3&lt;=#REF!,$D57*(1+(#REF!/100))^$AB$3,0)</f>
        <v>#REF!</v>
      </c>
      <c r="AC57" s="25" t="e">
        <f>IF($AC$3&lt;=#REF!,$D57*(1+(#REF!/100))^$AC$3,0)</f>
        <v>#REF!</v>
      </c>
      <c r="AD57" s="25" t="e">
        <f>IF($AD$3&lt;=#REF!,$D57*(1+(#REF!/100))^$AD$3,0)</f>
        <v>#REF!</v>
      </c>
      <c r="AE57" s="25" t="e">
        <f>IF($AE$3&lt;=#REF!,$D57*(1+(#REF!/100))^$AE$3,0)</f>
        <v>#REF!</v>
      </c>
      <c r="AF57" s="25" t="e">
        <f>IF($AF$3&lt;=#REF!,$D57*(1+(#REF!/100))^$AF$3,0)</f>
        <v>#REF!</v>
      </c>
      <c r="AG57" s="25" t="e">
        <f>IF($AG$3&lt;=#REF!,$D57*(1+(#REF!/100))^$AG$3,0)</f>
        <v>#REF!</v>
      </c>
      <c r="AH57" s="25" t="e">
        <f>IF($AH$3&lt;=#REF!,$D57*(1+(#REF!/100))^$AH$3,0)</f>
        <v>#REF!</v>
      </c>
      <c r="AI57" s="25" t="e">
        <f>IF($AI$3&lt;=#REF!,$D57*(1+(#REF!/100))^$AI$3,0)</f>
        <v>#REF!</v>
      </c>
      <c r="AJ57" s="17" t="e">
        <f>IF($AJ$3&lt;=#REF!,$D57*(1+(#REF!/100))^$AJ$3,0)</f>
        <v>#REF!</v>
      </c>
      <c r="AK57" s="17" t="e">
        <f>IF($AK$3&lt;=#REF!,$D57*(1+(#REF!/100))^$AK$3,0)</f>
        <v>#REF!</v>
      </c>
      <c r="AL57" s="17" t="e">
        <f>IF($AL$3&lt;=#REF!,$D57*(1+(#REF!/100))^$AL$3,0)</f>
        <v>#REF!</v>
      </c>
      <c r="AM57" s="17" t="e">
        <f>IF($AM$3&lt;=#REF!,$D57*(1+(#REF!/100))^$AM$3,0)</f>
        <v>#REF!</v>
      </c>
      <c r="AN57" s="17" t="e">
        <f>IF($AN$3&lt;=#REF!,$D57*(1+(#REF!/100))^$AN$3,0)</f>
        <v>#REF!</v>
      </c>
      <c r="AO57" s="17" t="e">
        <f>IF($AO$3&lt;=#REF!,$D57*(1+(#REF!/100))^$AO$3,0)</f>
        <v>#REF!</v>
      </c>
      <c r="AP57" s="17" t="e">
        <f>IF($AP$3&lt;=#REF!,$D57*(1+(#REF!/100))^$AP$3,0)</f>
        <v>#REF!</v>
      </c>
      <c r="AQ57" s="17" t="e">
        <f>IF($AQ$3&lt;=#REF!,$D57*(1+(#REF!/100))^$AQ$3,0)</f>
        <v>#REF!</v>
      </c>
      <c r="AR57" s="17" t="e">
        <f>IF($AR$3&lt;=#REF!,$D57*(1+(#REF!/100))^$AR$3,0)</f>
        <v>#REF!</v>
      </c>
      <c r="AS57" s="17" t="e">
        <f>IF($AS$3&lt;=#REF!,$D57*(1+(#REF!/100))^$AS$3,0)</f>
        <v>#REF!</v>
      </c>
    </row>
    <row r="58" spans="2:45" x14ac:dyDescent="0.25">
      <c r="B58" s="2" t="e">
        <f>#REF!</f>
        <v>#REF!</v>
      </c>
      <c r="C58" s="22" t="s">
        <v>23</v>
      </c>
      <c r="D58" s="19" t="e">
        <f>#REF!*#REF!</f>
        <v>#REF!</v>
      </c>
      <c r="E58" s="17" t="e">
        <f>NPV(#REF!,'Costos operativos proyectados'!F58:AI58)</f>
        <v>#REF!</v>
      </c>
      <c r="F58" s="25" t="e">
        <f>IF($F$3&lt;=#REF!,$D58*(1+(#REF!/100))^$F$3,0)</f>
        <v>#REF!</v>
      </c>
      <c r="G58" s="25" t="e">
        <f>IF($G$3&lt;=#REF!,$D58*(1+(#REF!/100))^$G$3,0)</f>
        <v>#REF!</v>
      </c>
      <c r="H58" s="25" t="e">
        <f>IF($H$3&lt;=#REF!,$D58*(1+(#REF!/100))^$H$3,0)</f>
        <v>#REF!</v>
      </c>
      <c r="I58" s="25" t="e">
        <f>IF($I$3&lt;=#REF!,$D58*(1+(#REF!/100))^$I$3,0)</f>
        <v>#REF!</v>
      </c>
      <c r="J58" s="25" t="e">
        <f>IF($J$3&lt;=#REF!,$D58*(1+(#REF!/100))^$J$3,0)</f>
        <v>#REF!</v>
      </c>
      <c r="K58" s="25" t="e">
        <f>IF($K$3&lt;=#REF!,$D58*(1+(#REF!/100))^$K$3,0)</f>
        <v>#REF!</v>
      </c>
      <c r="L58" s="25" t="e">
        <f>IF($L$3&lt;=#REF!,$D58*(1+(#REF!/100))^$L$3,0)</f>
        <v>#REF!</v>
      </c>
      <c r="M58" s="25" t="e">
        <f>IF($M$3&lt;=#REF!,$D58*(1+(#REF!/100))^$M$3,0)</f>
        <v>#REF!</v>
      </c>
      <c r="N58" s="25" t="e">
        <f>IF($N$3&lt;=#REF!,$D58*(1+(#REF!/100))^$N$3,0)</f>
        <v>#REF!</v>
      </c>
      <c r="O58" s="25" t="e">
        <f>IF($O$3&lt;=#REF!,$D58*(1+(#REF!/100))^$O$3,0)</f>
        <v>#REF!</v>
      </c>
      <c r="P58" s="25" t="e">
        <f>IF($P$3&lt;=#REF!,$D58*(1+(#REF!/100))^$P$3,0)</f>
        <v>#REF!</v>
      </c>
      <c r="Q58" s="25" t="e">
        <f>IF($Q$3&lt;=#REF!,$D58*(1+(#REF!/100))^$Q$3,0)</f>
        <v>#REF!</v>
      </c>
      <c r="R58" s="25" t="e">
        <f>IF($R$3&lt;=#REF!,$D58*(1+(#REF!/100))^$R$3,0)</f>
        <v>#REF!</v>
      </c>
      <c r="S58" s="25" t="e">
        <f>IF($S$3&lt;=#REF!,$D58*(1+(#REF!/100))^$S$3,0)</f>
        <v>#REF!</v>
      </c>
      <c r="T58" s="25" t="e">
        <f>IF($T$3&lt;=#REF!,$D58*(1+(#REF!/100))^$T$3,0)</f>
        <v>#REF!</v>
      </c>
      <c r="U58" s="25" t="e">
        <f>IF($U$3&lt;=#REF!,$D58*(1+(#REF!/100))^$U$3,0)</f>
        <v>#REF!</v>
      </c>
      <c r="V58" s="25" t="e">
        <f>IF($V$3&lt;=#REF!,$D58*(1+(#REF!/100))^$V$3,0)</f>
        <v>#REF!</v>
      </c>
      <c r="W58" s="25" t="e">
        <f>IF($W$3&lt;=#REF!,$D58*(1+(#REF!/100))^$W$3,0)</f>
        <v>#REF!</v>
      </c>
      <c r="X58" s="25" t="e">
        <f>IF($X$3&lt;=#REF!,$D58*(1+(#REF!/100))^$X$3,0)</f>
        <v>#REF!</v>
      </c>
      <c r="Y58" s="25" t="e">
        <f>IF($Y$3&lt;=#REF!,$D58*(1+(#REF!/100))^$Y$3,0)</f>
        <v>#REF!</v>
      </c>
      <c r="Z58" s="25" t="e">
        <f>IF($Z$3&lt;=#REF!,$D58*(1+(#REF!/100))^$Z$3,0)</f>
        <v>#REF!</v>
      </c>
      <c r="AA58" s="25" t="e">
        <f>IF($AA$3&lt;=#REF!,$D58*(1+(#REF!/100))^$AA$3,0)</f>
        <v>#REF!</v>
      </c>
      <c r="AB58" s="25" t="e">
        <f>IF($AB$3&lt;=#REF!,$D58*(1+(#REF!/100))^$AB$3,0)</f>
        <v>#REF!</v>
      </c>
      <c r="AC58" s="25" t="e">
        <f>IF($AC$3&lt;=#REF!,$D58*(1+(#REF!/100))^$AC$3,0)</f>
        <v>#REF!</v>
      </c>
      <c r="AD58" s="25" t="e">
        <f>IF($AD$3&lt;=#REF!,$D58*(1+(#REF!/100))^$AD$3,0)</f>
        <v>#REF!</v>
      </c>
      <c r="AE58" s="25" t="e">
        <f>IF($AE$3&lt;=#REF!,$D58*(1+(#REF!/100))^$AE$3,0)</f>
        <v>#REF!</v>
      </c>
      <c r="AF58" s="25" t="e">
        <f>IF($AF$3&lt;=#REF!,$D58*(1+(#REF!/100))^$AF$3,0)</f>
        <v>#REF!</v>
      </c>
      <c r="AG58" s="25" t="e">
        <f>IF($AG$3&lt;=#REF!,$D58*(1+(#REF!/100))^$AG$3,0)</f>
        <v>#REF!</v>
      </c>
      <c r="AH58" s="25" t="e">
        <f>IF($AH$3&lt;=#REF!,$D58*(1+(#REF!/100))^$AH$3,0)</f>
        <v>#REF!</v>
      </c>
      <c r="AI58" s="25" t="e">
        <f>IF($AI$3&lt;=#REF!,$D58*(1+(#REF!/100))^$AI$3,0)</f>
        <v>#REF!</v>
      </c>
      <c r="AJ58" s="17" t="e">
        <f>IF($AJ$3&lt;=#REF!,$D58*(1+(#REF!/100))^$AJ$3,0)</f>
        <v>#REF!</v>
      </c>
      <c r="AK58" s="17" t="e">
        <f>IF($AK$3&lt;=#REF!,$D58*(1+(#REF!/100))^$AK$3,0)</f>
        <v>#REF!</v>
      </c>
      <c r="AL58" s="17" t="e">
        <f>IF($AL$3&lt;=#REF!,$D58*(1+(#REF!/100))^$AL$3,0)</f>
        <v>#REF!</v>
      </c>
      <c r="AM58" s="17" t="e">
        <f>IF($AM$3&lt;=#REF!,$D58*(1+(#REF!/100))^$AM$3,0)</f>
        <v>#REF!</v>
      </c>
      <c r="AN58" s="17" t="e">
        <f>IF($AN$3&lt;=#REF!,$D58*(1+(#REF!/100))^$AN$3,0)</f>
        <v>#REF!</v>
      </c>
      <c r="AO58" s="17" t="e">
        <f>IF($AO$3&lt;=#REF!,$D58*(1+(#REF!/100))^$AO$3,0)</f>
        <v>#REF!</v>
      </c>
      <c r="AP58" s="17" t="e">
        <f>IF($AP$3&lt;=#REF!,$D58*(1+(#REF!/100))^$AP$3,0)</f>
        <v>#REF!</v>
      </c>
      <c r="AQ58" s="17" t="e">
        <f>IF($AQ$3&lt;=#REF!,$D58*(1+(#REF!/100))^$AQ$3,0)</f>
        <v>#REF!</v>
      </c>
      <c r="AR58" s="17" t="e">
        <f>IF($AR$3&lt;=#REF!,$D58*(1+(#REF!/100))^$AR$3,0)</f>
        <v>#REF!</v>
      </c>
      <c r="AS58" s="17" t="e">
        <f>IF($AS$3&lt;=#REF!,$D58*(1+(#REF!/100))^$AS$3,0)</f>
        <v>#REF!</v>
      </c>
    </row>
    <row r="59" spans="2:45" x14ac:dyDescent="0.25">
      <c r="B59" s="2" t="e">
        <f>#REF!</f>
        <v>#REF!</v>
      </c>
      <c r="C59" s="20" t="s">
        <v>22</v>
      </c>
      <c r="D59" s="19" t="e">
        <f>#REF!*#REF!</f>
        <v>#REF!</v>
      </c>
      <c r="E59" s="17" t="e">
        <f>NPV(#REF!,'Costos operativos proyectados'!F59:AI59)</f>
        <v>#REF!</v>
      </c>
      <c r="F59" s="25" t="e">
        <f>IF($F$3&lt;=#REF!,$D59*(1+(#REF!/100))^$F$3,0)</f>
        <v>#REF!</v>
      </c>
      <c r="G59" s="25" t="e">
        <f>IF($G$3&lt;=#REF!,$D59*(1+(#REF!/100))^$G$3,0)</f>
        <v>#REF!</v>
      </c>
      <c r="H59" s="25" t="e">
        <f>IF($H$3&lt;=#REF!,$D59*(1+(#REF!/100))^$H$3,0)</f>
        <v>#REF!</v>
      </c>
      <c r="I59" s="25" t="e">
        <f>IF($I$3&lt;=#REF!,$D59*(1+(#REF!/100))^$I$3,0)</f>
        <v>#REF!</v>
      </c>
      <c r="J59" s="25" t="e">
        <f>IF($J$3&lt;=#REF!,$D59*(1+(#REF!/100))^$J$3,0)</f>
        <v>#REF!</v>
      </c>
      <c r="K59" s="25" t="e">
        <f>IF($K$3&lt;=#REF!,$D59*(1+(#REF!/100))^$K$3,0)</f>
        <v>#REF!</v>
      </c>
      <c r="L59" s="25" t="e">
        <f>IF($L$3&lt;=#REF!,$D59*(1+(#REF!/100))^$L$3,0)</f>
        <v>#REF!</v>
      </c>
      <c r="M59" s="25" t="e">
        <f>IF($M$3&lt;=#REF!,$D59*(1+(#REF!/100))^$M$3,0)</f>
        <v>#REF!</v>
      </c>
      <c r="N59" s="25" t="e">
        <f>IF($N$3&lt;=#REF!,$D59*(1+(#REF!/100))^$N$3,0)</f>
        <v>#REF!</v>
      </c>
      <c r="O59" s="25" t="e">
        <f>IF($O$3&lt;=#REF!,$D59*(1+(#REF!/100))^$O$3,0)</f>
        <v>#REF!</v>
      </c>
      <c r="P59" s="25" t="e">
        <f>IF($P$3&lt;=#REF!,$D59*(1+(#REF!/100))^$P$3,0)</f>
        <v>#REF!</v>
      </c>
      <c r="Q59" s="25" t="e">
        <f>IF($Q$3&lt;=#REF!,$D59*(1+(#REF!/100))^$Q$3,0)</f>
        <v>#REF!</v>
      </c>
      <c r="R59" s="25" t="e">
        <f>IF($R$3&lt;=#REF!,$D59*(1+(#REF!/100))^$R$3,0)</f>
        <v>#REF!</v>
      </c>
      <c r="S59" s="25" t="e">
        <f>IF($S$3&lt;=#REF!,$D59*(1+(#REF!/100))^$S$3,0)</f>
        <v>#REF!</v>
      </c>
      <c r="T59" s="25" t="e">
        <f>IF($T$3&lt;=#REF!,$D59*(1+(#REF!/100))^$T$3,0)</f>
        <v>#REF!</v>
      </c>
      <c r="U59" s="25" t="e">
        <f>IF($U$3&lt;=#REF!,$D59*(1+(#REF!/100))^$U$3,0)</f>
        <v>#REF!</v>
      </c>
      <c r="V59" s="25" t="e">
        <f>IF($V$3&lt;=#REF!,$D59*(1+(#REF!/100))^$V$3,0)</f>
        <v>#REF!</v>
      </c>
      <c r="W59" s="25" t="e">
        <f>IF($W$3&lt;=#REF!,$D59*(1+(#REF!/100))^$W$3,0)</f>
        <v>#REF!</v>
      </c>
      <c r="X59" s="25" t="e">
        <f>IF($X$3&lt;=#REF!,$D59*(1+(#REF!/100))^$X$3,0)</f>
        <v>#REF!</v>
      </c>
      <c r="Y59" s="25" t="e">
        <f>IF($Y$3&lt;=#REF!,$D59*(1+(#REF!/100))^$Y$3,0)</f>
        <v>#REF!</v>
      </c>
      <c r="Z59" s="25" t="e">
        <f>IF($Z$3&lt;=#REF!,$D59*(1+(#REF!/100))^$Z$3,0)</f>
        <v>#REF!</v>
      </c>
      <c r="AA59" s="25" t="e">
        <f>IF($AA$3&lt;=#REF!,$D59*(1+(#REF!/100))^$AA$3,0)</f>
        <v>#REF!</v>
      </c>
      <c r="AB59" s="25" t="e">
        <f>IF($AB$3&lt;=#REF!,$D59*(1+(#REF!/100))^$AB$3,0)</f>
        <v>#REF!</v>
      </c>
      <c r="AC59" s="25" t="e">
        <f>IF($AC$3&lt;=#REF!,$D59*(1+(#REF!/100))^$AC$3,0)</f>
        <v>#REF!</v>
      </c>
      <c r="AD59" s="25" t="e">
        <f>IF($AD$3&lt;=#REF!,$D59*(1+(#REF!/100))^$AD$3,0)</f>
        <v>#REF!</v>
      </c>
      <c r="AE59" s="25" t="e">
        <f>IF($AE$3&lt;=#REF!,$D59*(1+(#REF!/100))^$AE$3,0)</f>
        <v>#REF!</v>
      </c>
      <c r="AF59" s="25" t="e">
        <f>IF($AF$3&lt;=#REF!,$D59*(1+(#REF!/100))^$AF$3,0)</f>
        <v>#REF!</v>
      </c>
      <c r="AG59" s="25" t="e">
        <f>IF($AG$3&lt;=#REF!,$D59*(1+(#REF!/100))^$AG$3,0)</f>
        <v>#REF!</v>
      </c>
      <c r="AH59" s="25" t="e">
        <f>IF($AH$3&lt;=#REF!,$D59*(1+(#REF!/100))^$AH$3,0)</f>
        <v>#REF!</v>
      </c>
      <c r="AI59" s="25" t="e">
        <f>IF($AI$3&lt;=#REF!,$D59*(1+(#REF!/100))^$AI$3,0)</f>
        <v>#REF!</v>
      </c>
      <c r="AJ59" s="17" t="e">
        <f>IF($AJ$3&lt;=#REF!,$D59*(1+(#REF!/100))^$AJ$3,0)</f>
        <v>#REF!</v>
      </c>
      <c r="AK59" s="17" t="e">
        <f>IF($AK$3&lt;=#REF!,$D59*(1+(#REF!/100))^$AK$3,0)</f>
        <v>#REF!</v>
      </c>
      <c r="AL59" s="17" t="e">
        <f>IF($AL$3&lt;=#REF!,$D59*(1+(#REF!/100))^$AL$3,0)</f>
        <v>#REF!</v>
      </c>
      <c r="AM59" s="17" t="e">
        <f>IF($AM$3&lt;=#REF!,$D59*(1+(#REF!/100))^$AM$3,0)</f>
        <v>#REF!</v>
      </c>
      <c r="AN59" s="17" t="e">
        <f>IF($AN$3&lt;=#REF!,$D59*(1+(#REF!/100))^$AN$3,0)</f>
        <v>#REF!</v>
      </c>
      <c r="AO59" s="17" t="e">
        <f>IF($AO$3&lt;=#REF!,$D59*(1+(#REF!/100))^$AO$3,0)</f>
        <v>#REF!</v>
      </c>
      <c r="AP59" s="17" t="e">
        <f>IF($AP$3&lt;=#REF!,$D59*(1+(#REF!/100))^$AP$3,0)</f>
        <v>#REF!</v>
      </c>
      <c r="AQ59" s="17" t="e">
        <f>IF($AQ$3&lt;=#REF!,$D59*(1+(#REF!/100))^$AQ$3,0)</f>
        <v>#REF!</v>
      </c>
      <c r="AR59" s="17" t="e">
        <f>IF($AR$3&lt;=#REF!,$D59*(1+(#REF!/100))^$AR$3,0)</f>
        <v>#REF!</v>
      </c>
      <c r="AS59" s="17" t="e">
        <f>IF($AS$3&lt;=#REF!,$D59*(1+(#REF!/100))^$AS$3,0)</f>
        <v>#REF!</v>
      </c>
    </row>
    <row r="60" spans="2:45" x14ac:dyDescent="0.25">
      <c r="B60" s="2" t="e">
        <f>#REF!</f>
        <v>#REF!</v>
      </c>
      <c r="C60" s="20" t="s">
        <v>21</v>
      </c>
      <c r="D60" s="19" t="e">
        <f>#REF!*#REF!</f>
        <v>#REF!</v>
      </c>
      <c r="E60" s="17" t="e">
        <f>NPV(#REF!,'Costos operativos proyectados'!F60:AI60)</f>
        <v>#REF!</v>
      </c>
      <c r="F60" s="25" t="e">
        <f>IF($F$3&lt;=#REF!,$D60*(1+(#REF!/100))^$F$3,0)</f>
        <v>#REF!</v>
      </c>
      <c r="G60" s="25" t="e">
        <f>IF($G$3&lt;=#REF!,$D60*(1+(#REF!/100))^$G$3,0)</f>
        <v>#REF!</v>
      </c>
      <c r="H60" s="25" t="e">
        <f>IF($H$3&lt;=#REF!,$D60*(1+(#REF!/100))^$H$3,0)</f>
        <v>#REF!</v>
      </c>
      <c r="I60" s="25" t="e">
        <f>IF($I$3&lt;=#REF!,$D60*(1+(#REF!/100))^$I$3,0)</f>
        <v>#REF!</v>
      </c>
      <c r="J60" s="25" t="e">
        <f>IF($J$3&lt;=#REF!,$D60*(1+(#REF!/100))^$J$3,0)</f>
        <v>#REF!</v>
      </c>
      <c r="K60" s="25" t="e">
        <f>IF($K$3&lt;=#REF!,$D60*(1+(#REF!/100))^$K$3,0)</f>
        <v>#REF!</v>
      </c>
      <c r="L60" s="25" t="e">
        <f>IF($L$3&lt;=#REF!,$D60*(1+(#REF!/100))^$L$3,0)</f>
        <v>#REF!</v>
      </c>
      <c r="M60" s="25" t="e">
        <f>IF($M$3&lt;=#REF!,$D60*(1+(#REF!/100))^$M$3,0)</f>
        <v>#REF!</v>
      </c>
      <c r="N60" s="25" t="e">
        <f>IF($N$3&lt;=#REF!,$D60*(1+(#REF!/100))^$N$3,0)</f>
        <v>#REF!</v>
      </c>
      <c r="O60" s="25" t="e">
        <f>IF($O$3&lt;=#REF!,$D60*(1+(#REF!/100))^$O$3,0)</f>
        <v>#REF!</v>
      </c>
      <c r="P60" s="25" t="e">
        <f>IF($P$3&lt;=#REF!,$D60*(1+(#REF!/100))^$P$3,0)</f>
        <v>#REF!</v>
      </c>
      <c r="Q60" s="25" t="e">
        <f>IF($Q$3&lt;=#REF!,$D60*(1+(#REF!/100))^$Q$3,0)</f>
        <v>#REF!</v>
      </c>
      <c r="R60" s="25" t="e">
        <f>IF($R$3&lt;=#REF!,$D60*(1+(#REF!/100))^$R$3,0)</f>
        <v>#REF!</v>
      </c>
      <c r="S60" s="25" t="e">
        <f>IF($S$3&lt;=#REF!,$D60*(1+(#REF!/100))^$S$3,0)</f>
        <v>#REF!</v>
      </c>
      <c r="T60" s="25" t="e">
        <f>IF($T$3&lt;=#REF!,$D60*(1+(#REF!/100))^$T$3,0)</f>
        <v>#REF!</v>
      </c>
      <c r="U60" s="25" t="e">
        <f>IF($U$3&lt;=#REF!,$D60*(1+(#REF!/100))^$U$3,0)</f>
        <v>#REF!</v>
      </c>
      <c r="V60" s="25" t="e">
        <f>IF($V$3&lt;=#REF!,$D60*(1+(#REF!/100))^$V$3,0)</f>
        <v>#REF!</v>
      </c>
      <c r="W60" s="25" t="e">
        <f>IF($W$3&lt;=#REF!,$D60*(1+(#REF!/100))^$W$3,0)</f>
        <v>#REF!</v>
      </c>
      <c r="X60" s="25" t="e">
        <f>IF($X$3&lt;=#REF!,$D60*(1+(#REF!/100))^$X$3,0)</f>
        <v>#REF!</v>
      </c>
      <c r="Y60" s="25" t="e">
        <f>IF($Y$3&lt;=#REF!,$D60*(1+(#REF!/100))^$Y$3,0)</f>
        <v>#REF!</v>
      </c>
      <c r="Z60" s="25" t="e">
        <f>IF($Z$3&lt;=#REF!,$D60*(1+(#REF!/100))^$Z$3,0)</f>
        <v>#REF!</v>
      </c>
      <c r="AA60" s="25" t="e">
        <f>IF($AA$3&lt;=#REF!,$D60*(1+(#REF!/100))^$AA$3,0)</f>
        <v>#REF!</v>
      </c>
      <c r="AB60" s="25" t="e">
        <f>IF($AB$3&lt;=#REF!,$D60*(1+(#REF!/100))^$AB$3,0)</f>
        <v>#REF!</v>
      </c>
      <c r="AC60" s="25" t="e">
        <f>IF($AC$3&lt;=#REF!,$D60*(1+(#REF!/100))^$AC$3,0)</f>
        <v>#REF!</v>
      </c>
      <c r="AD60" s="25" t="e">
        <f>IF($AD$3&lt;=#REF!,$D60*(1+(#REF!/100))^$AD$3,0)</f>
        <v>#REF!</v>
      </c>
      <c r="AE60" s="25" t="e">
        <f>IF($AE$3&lt;=#REF!,$D60*(1+(#REF!/100))^$AE$3,0)</f>
        <v>#REF!</v>
      </c>
      <c r="AF60" s="25" t="e">
        <f>IF($AF$3&lt;=#REF!,$D60*(1+(#REF!/100))^$AF$3,0)</f>
        <v>#REF!</v>
      </c>
      <c r="AG60" s="25" t="e">
        <f>IF($AG$3&lt;=#REF!,$D60*(1+(#REF!/100))^$AG$3,0)</f>
        <v>#REF!</v>
      </c>
      <c r="AH60" s="25" t="e">
        <f>IF($AH$3&lt;=#REF!,$D60*(1+(#REF!/100))^$AH$3,0)</f>
        <v>#REF!</v>
      </c>
      <c r="AI60" s="25" t="e">
        <f>IF($AI$3&lt;=#REF!,$D60*(1+(#REF!/100))^$AI$3,0)</f>
        <v>#REF!</v>
      </c>
      <c r="AJ60" s="17" t="e">
        <f>IF($AJ$3&lt;=#REF!,$D60*(1+(#REF!/100))^$AJ$3,0)</f>
        <v>#REF!</v>
      </c>
      <c r="AK60" s="17" t="e">
        <f>IF($AK$3&lt;=#REF!,$D60*(1+(#REF!/100))^$AK$3,0)</f>
        <v>#REF!</v>
      </c>
      <c r="AL60" s="17" t="e">
        <f>IF($AL$3&lt;=#REF!,$D60*(1+(#REF!/100))^$AL$3,0)</f>
        <v>#REF!</v>
      </c>
      <c r="AM60" s="17" t="e">
        <f>IF($AM$3&lt;=#REF!,$D60*(1+(#REF!/100))^$AM$3,0)</f>
        <v>#REF!</v>
      </c>
      <c r="AN60" s="17" t="e">
        <f>IF($AN$3&lt;=#REF!,$D60*(1+(#REF!/100))^$AN$3,0)</f>
        <v>#REF!</v>
      </c>
      <c r="AO60" s="17" t="e">
        <f>IF($AO$3&lt;=#REF!,$D60*(1+(#REF!/100))^$AO$3,0)</f>
        <v>#REF!</v>
      </c>
      <c r="AP60" s="17" t="e">
        <f>IF($AP$3&lt;=#REF!,$D60*(1+(#REF!/100))^$AP$3,0)</f>
        <v>#REF!</v>
      </c>
      <c r="AQ60" s="17" t="e">
        <f>IF($AQ$3&lt;=#REF!,$D60*(1+(#REF!/100))^$AQ$3,0)</f>
        <v>#REF!</v>
      </c>
      <c r="AR60" s="17" t="e">
        <f>IF($AR$3&lt;=#REF!,$D60*(1+(#REF!/100))^$AR$3,0)</f>
        <v>#REF!</v>
      </c>
      <c r="AS60" s="17" t="e">
        <f>IF($AS$3&lt;=#REF!,$D60*(1+(#REF!/100))^$AS$3,0)</f>
        <v>#REF!</v>
      </c>
    </row>
    <row r="61" spans="2:45" x14ac:dyDescent="0.25">
      <c r="B61" s="2" t="e">
        <f>#REF!</f>
        <v>#REF!</v>
      </c>
      <c r="C61" s="20" t="s">
        <v>20</v>
      </c>
      <c r="D61" s="19" t="e">
        <f>#REF!*#REF!</f>
        <v>#REF!</v>
      </c>
      <c r="E61" s="17" t="e">
        <f>NPV(#REF!,'Costos operativos proyectados'!F61:AI61)</f>
        <v>#REF!</v>
      </c>
      <c r="F61" s="25" t="e">
        <f>IF($F$3&lt;=#REF!,$D61*(1+(#REF!/100))^$F$3,0)</f>
        <v>#REF!</v>
      </c>
      <c r="G61" s="25" t="e">
        <f>IF($G$3&lt;=#REF!,$D61*(1+(#REF!/100))^$G$3,0)</f>
        <v>#REF!</v>
      </c>
      <c r="H61" s="25" t="e">
        <f>IF($H$3&lt;=#REF!,$D61*(1+(#REF!/100))^$H$3,0)</f>
        <v>#REF!</v>
      </c>
      <c r="I61" s="25" t="e">
        <f>IF($I$3&lt;=#REF!,$D61*(1+(#REF!/100))^$I$3,0)</f>
        <v>#REF!</v>
      </c>
      <c r="J61" s="25" t="e">
        <f>IF($J$3&lt;=#REF!,$D61*(1+(#REF!/100))^$J$3,0)</f>
        <v>#REF!</v>
      </c>
      <c r="K61" s="25" t="e">
        <f>IF($K$3&lt;=#REF!,$D61*(1+(#REF!/100))^$K$3,0)</f>
        <v>#REF!</v>
      </c>
      <c r="L61" s="25" t="e">
        <f>IF($L$3&lt;=#REF!,$D61*(1+(#REF!/100))^$L$3,0)</f>
        <v>#REF!</v>
      </c>
      <c r="M61" s="25" t="e">
        <f>IF($M$3&lt;=#REF!,$D61*(1+(#REF!/100))^$M$3,0)</f>
        <v>#REF!</v>
      </c>
      <c r="N61" s="25" t="e">
        <f>IF($N$3&lt;=#REF!,$D61*(1+(#REF!/100))^$N$3,0)</f>
        <v>#REF!</v>
      </c>
      <c r="O61" s="25" t="e">
        <f>IF($O$3&lt;=#REF!,$D61*(1+(#REF!/100))^$O$3,0)</f>
        <v>#REF!</v>
      </c>
      <c r="P61" s="25" t="e">
        <f>IF($P$3&lt;=#REF!,$D61*(1+(#REF!/100))^$P$3,0)</f>
        <v>#REF!</v>
      </c>
      <c r="Q61" s="25" t="e">
        <f>IF($Q$3&lt;=#REF!,$D61*(1+(#REF!/100))^$Q$3,0)</f>
        <v>#REF!</v>
      </c>
      <c r="R61" s="25" t="e">
        <f>IF($R$3&lt;=#REF!,$D61*(1+(#REF!/100))^$R$3,0)</f>
        <v>#REF!</v>
      </c>
      <c r="S61" s="25" t="e">
        <f>IF($S$3&lt;=#REF!,$D61*(1+(#REF!/100))^$S$3,0)</f>
        <v>#REF!</v>
      </c>
      <c r="T61" s="25" t="e">
        <f>IF($T$3&lt;=#REF!,$D61*(1+(#REF!/100))^$T$3,0)</f>
        <v>#REF!</v>
      </c>
      <c r="U61" s="25" t="e">
        <f>IF($U$3&lt;=#REF!,$D61*(1+(#REF!/100))^$U$3,0)</f>
        <v>#REF!</v>
      </c>
      <c r="V61" s="25" t="e">
        <f>IF($V$3&lt;=#REF!,$D61*(1+(#REF!/100))^$V$3,0)</f>
        <v>#REF!</v>
      </c>
      <c r="W61" s="25" t="e">
        <f>IF($W$3&lt;=#REF!,$D61*(1+(#REF!/100))^$W$3,0)</f>
        <v>#REF!</v>
      </c>
      <c r="X61" s="25" t="e">
        <f>IF($X$3&lt;=#REF!,$D61*(1+(#REF!/100))^$X$3,0)</f>
        <v>#REF!</v>
      </c>
      <c r="Y61" s="25" t="e">
        <f>IF($Y$3&lt;=#REF!,$D61*(1+(#REF!/100))^$Y$3,0)</f>
        <v>#REF!</v>
      </c>
      <c r="Z61" s="25" t="e">
        <f>IF($Z$3&lt;=#REF!,$D61*(1+(#REF!/100))^$Z$3,0)</f>
        <v>#REF!</v>
      </c>
      <c r="AA61" s="25" t="e">
        <f>IF($AA$3&lt;=#REF!,$D61*(1+(#REF!/100))^$AA$3,0)</f>
        <v>#REF!</v>
      </c>
      <c r="AB61" s="25" t="e">
        <f>IF($AB$3&lt;=#REF!,$D61*(1+(#REF!/100))^$AB$3,0)</f>
        <v>#REF!</v>
      </c>
      <c r="AC61" s="25" t="e">
        <f>IF($AC$3&lt;=#REF!,$D61*(1+(#REF!/100))^$AC$3,0)</f>
        <v>#REF!</v>
      </c>
      <c r="AD61" s="25" t="e">
        <f>IF($AD$3&lt;=#REF!,$D61*(1+(#REF!/100))^$AD$3,0)</f>
        <v>#REF!</v>
      </c>
      <c r="AE61" s="25" t="e">
        <f>IF($AE$3&lt;=#REF!,$D61*(1+(#REF!/100))^$AE$3,0)</f>
        <v>#REF!</v>
      </c>
      <c r="AF61" s="25" t="e">
        <f>IF($AF$3&lt;=#REF!,$D61*(1+(#REF!/100))^$AF$3,0)</f>
        <v>#REF!</v>
      </c>
      <c r="AG61" s="25" t="e">
        <f>IF($AG$3&lt;=#REF!,$D61*(1+(#REF!/100))^$AG$3,0)</f>
        <v>#REF!</v>
      </c>
      <c r="AH61" s="25" t="e">
        <f>IF($AH$3&lt;=#REF!,$D61*(1+(#REF!/100))^$AH$3,0)</f>
        <v>#REF!</v>
      </c>
      <c r="AI61" s="25" t="e">
        <f>IF($AI$3&lt;=#REF!,$D61*(1+(#REF!/100))^$AI$3,0)</f>
        <v>#REF!</v>
      </c>
      <c r="AJ61" s="17" t="e">
        <f>IF($AJ$3&lt;=#REF!,$D61*(1+(#REF!/100))^$AJ$3,0)</f>
        <v>#REF!</v>
      </c>
      <c r="AK61" s="17" t="e">
        <f>IF($AK$3&lt;=#REF!,$D61*(1+(#REF!/100))^$AK$3,0)</f>
        <v>#REF!</v>
      </c>
      <c r="AL61" s="17" t="e">
        <f>IF($AL$3&lt;=#REF!,$D61*(1+(#REF!/100))^$AL$3,0)</f>
        <v>#REF!</v>
      </c>
      <c r="AM61" s="17" t="e">
        <f>IF($AM$3&lt;=#REF!,$D61*(1+(#REF!/100))^$AM$3,0)</f>
        <v>#REF!</v>
      </c>
      <c r="AN61" s="17" t="e">
        <f>IF($AN$3&lt;=#REF!,$D61*(1+(#REF!/100))^$AN$3,0)</f>
        <v>#REF!</v>
      </c>
      <c r="AO61" s="17" t="e">
        <f>IF($AO$3&lt;=#REF!,$D61*(1+(#REF!/100))^$AO$3,0)</f>
        <v>#REF!</v>
      </c>
      <c r="AP61" s="17" t="e">
        <f>IF($AP$3&lt;=#REF!,$D61*(1+(#REF!/100))^$AP$3,0)</f>
        <v>#REF!</v>
      </c>
      <c r="AQ61" s="17" t="e">
        <f>IF($AQ$3&lt;=#REF!,$D61*(1+(#REF!/100))^$AQ$3,0)</f>
        <v>#REF!</v>
      </c>
      <c r="AR61" s="17" t="e">
        <f>IF($AR$3&lt;=#REF!,$D61*(1+(#REF!/100))^$AR$3,0)</f>
        <v>#REF!</v>
      </c>
      <c r="AS61" s="17" t="e">
        <f>IF($AS$3&lt;=#REF!,$D61*(1+(#REF!/100))^$AS$3,0)</f>
        <v>#REF!</v>
      </c>
    </row>
    <row r="62" spans="2:45" x14ac:dyDescent="0.25">
      <c r="B62" s="2" t="e">
        <f>#REF!</f>
        <v>#REF!</v>
      </c>
      <c r="C62" s="20">
        <v>1</v>
      </c>
      <c r="D62" s="19" t="e">
        <f>#REF!*#REF!</f>
        <v>#REF!</v>
      </c>
      <c r="E62" s="17" t="e">
        <f>NPV(#REF!,'Costos operativos proyectados'!F62:AI62)</f>
        <v>#REF!</v>
      </c>
      <c r="F62" s="25" t="e">
        <f>IF($F$3&lt;=#REF!,$D62*(1+(#REF!/100))^$F$3,0)</f>
        <v>#REF!</v>
      </c>
      <c r="G62" s="25" t="e">
        <f>IF($G$3&lt;=#REF!,$D62*(1+(#REF!/100))^$G$3,0)</f>
        <v>#REF!</v>
      </c>
      <c r="H62" s="25" t="e">
        <f>IF($H$3&lt;=#REF!,$D62*(1+(#REF!/100))^$H$3,0)</f>
        <v>#REF!</v>
      </c>
      <c r="I62" s="25" t="e">
        <f>IF($I$3&lt;=#REF!,$D62*(1+(#REF!/100))^$I$3,0)</f>
        <v>#REF!</v>
      </c>
      <c r="J62" s="25" t="e">
        <f>IF($J$3&lt;=#REF!,$D62*(1+(#REF!/100))^$J$3,0)</f>
        <v>#REF!</v>
      </c>
      <c r="K62" s="25" t="e">
        <f>IF($K$3&lt;=#REF!,$D62*(1+(#REF!/100))^$K$3,0)</f>
        <v>#REF!</v>
      </c>
      <c r="L62" s="25" t="e">
        <f>IF($L$3&lt;=#REF!,$D62*(1+(#REF!/100))^$L$3,0)</f>
        <v>#REF!</v>
      </c>
      <c r="M62" s="25" t="e">
        <f>IF($M$3&lt;=#REF!,$D62*(1+(#REF!/100))^$M$3,0)</f>
        <v>#REF!</v>
      </c>
      <c r="N62" s="25" t="e">
        <f>IF($N$3&lt;=#REF!,$D62*(1+(#REF!/100))^$N$3,0)</f>
        <v>#REF!</v>
      </c>
      <c r="O62" s="25" t="e">
        <f>IF($O$3&lt;=#REF!,$D62*(1+(#REF!/100))^$O$3,0)</f>
        <v>#REF!</v>
      </c>
      <c r="P62" s="25" t="e">
        <f>IF($P$3&lt;=#REF!,$D62*(1+(#REF!/100))^$P$3,0)</f>
        <v>#REF!</v>
      </c>
      <c r="Q62" s="25" t="e">
        <f>IF($Q$3&lt;=#REF!,$D62*(1+(#REF!/100))^$Q$3,0)</f>
        <v>#REF!</v>
      </c>
      <c r="R62" s="25" t="e">
        <f>IF($R$3&lt;=#REF!,$D62*(1+(#REF!/100))^$R$3,0)</f>
        <v>#REF!</v>
      </c>
      <c r="S62" s="25" t="e">
        <f>IF($S$3&lt;=#REF!,$D62*(1+(#REF!/100))^$S$3,0)</f>
        <v>#REF!</v>
      </c>
      <c r="T62" s="25" t="e">
        <f>IF($T$3&lt;=#REF!,$D62*(1+(#REF!/100))^$T$3,0)</f>
        <v>#REF!</v>
      </c>
      <c r="U62" s="25" t="e">
        <f>IF($U$3&lt;=#REF!,$D62*(1+(#REF!/100))^$U$3,0)</f>
        <v>#REF!</v>
      </c>
      <c r="V62" s="25" t="e">
        <f>IF($V$3&lt;=#REF!,$D62*(1+(#REF!/100))^$V$3,0)</f>
        <v>#REF!</v>
      </c>
      <c r="W62" s="25" t="e">
        <f>IF($W$3&lt;=#REF!,$D62*(1+(#REF!/100))^$W$3,0)</f>
        <v>#REF!</v>
      </c>
      <c r="X62" s="25" t="e">
        <f>IF($X$3&lt;=#REF!,$D62*(1+(#REF!/100))^$X$3,0)</f>
        <v>#REF!</v>
      </c>
      <c r="Y62" s="25" t="e">
        <f>IF($Y$3&lt;=#REF!,$D62*(1+(#REF!/100))^$Y$3,0)</f>
        <v>#REF!</v>
      </c>
      <c r="Z62" s="25" t="e">
        <f>IF($Z$3&lt;=#REF!,$D62*(1+(#REF!/100))^$Z$3,0)</f>
        <v>#REF!</v>
      </c>
      <c r="AA62" s="25" t="e">
        <f>IF($AA$3&lt;=#REF!,$D62*(1+(#REF!/100))^$AA$3,0)</f>
        <v>#REF!</v>
      </c>
      <c r="AB62" s="25" t="e">
        <f>IF($AB$3&lt;=#REF!,$D62*(1+(#REF!/100))^$AB$3,0)</f>
        <v>#REF!</v>
      </c>
      <c r="AC62" s="25" t="e">
        <f>IF($AC$3&lt;=#REF!,$D62*(1+(#REF!/100))^$AC$3,0)</f>
        <v>#REF!</v>
      </c>
      <c r="AD62" s="25" t="e">
        <f>IF($AD$3&lt;=#REF!,$D62*(1+(#REF!/100))^$AD$3,0)</f>
        <v>#REF!</v>
      </c>
      <c r="AE62" s="25" t="e">
        <f>IF($AE$3&lt;=#REF!,$D62*(1+(#REF!/100))^$AE$3,0)</f>
        <v>#REF!</v>
      </c>
      <c r="AF62" s="25" t="e">
        <f>IF($AF$3&lt;=#REF!,$D62*(1+(#REF!/100))^$AF$3,0)</f>
        <v>#REF!</v>
      </c>
      <c r="AG62" s="25" t="e">
        <f>IF($AG$3&lt;=#REF!,$D62*(1+(#REF!/100))^$AG$3,0)</f>
        <v>#REF!</v>
      </c>
      <c r="AH62" s="25" t="e">
        <f>IF($AH$3&lt;=#REF!,$D62*(1+(#REF!/100))^$AH$3,0)</f>
        <v>#REF!</v>
      </c>
      <c r="AI62" s="25" t="e">
        <f>IF($AI$3&lt;=#REF!,$D62*(1+(#REF!/100))^$AI$3,0)</f>
        <v>#REF!</v>
      </c>
      <c r="AJ62" s="17" t="e">
        <f>IF($AJ$3&lt;=#REF!,$D62*(1+(#REF!/100))^$AJ$3,0)</f>
        <v>#REF!</v>
      </c>
      <c r="AK62" s="17" t="e">
        <f>IF($AK$3&lt;=#REF!,$D62*(1+(#REF!/100))^$AK$3,0)</f>
        <v>#REF!</v>
      </c>
      <c r="AL62" s="17" t="e">
        <f>IF($AL$3&lt;=#REF!,$D62*(1+(#REF!/100))^$AL$3,0)</f>
        <v>#REF!</v>
      </c>
      <c r="AM62" s="17" t="e">
        <f>IF($AM$3&lt;=#REF!,$D62*(1+(#REF!/100))^$AM$3,0)</f>
        <v>#REF!</v>
      </c>
      <c r="AN62" s="17" t="e">
        <f>IF($AN$3&lt;=#REF!,$D62*(1+(#REF!/100))^$AN$3,0)</f>
        <v>#REF!</v>
      </c>
      <c r="AO62" s="17" t="e">
        <f>IF($AO$3&lt;=#REF!,$D62*(1+(#REF!/100))^$AO$3,0)</f>
        <v>#REF!</v>
      </c>
      <c r="AP62" s="17" t="e">
        <f>IF($AP$3&lt;=#REF!,$D62*(1+(#REF!/100))^$AP$3,0)</f>
        <v>#REF!</v>
      </c>
      <c r="AQ62" s="17" t="e">
        <f>IF($AQ$3&lt;=#REF!,$D62*(1+(#REF!/100))^$AQ$3,0)</f>
        <v>#REF!</v>
      </c>
      <c r="AR62" s="17" t="e">
        <f>IF($AR$3&lt;=#REF!,$D62*(1+(#REF!/100))^$AR$3,0)</f>
        <v>#REF!</v>
      </c>
      <c r="AS62" s="17" t="e">
        <f>IF($AS$3&lt;=#REF!,$D62*(1+(#REF!/100))^$AS$3,0)</f>
        <v>#REF!</v>
      </c>
    </row>
    <row r="63" spans="2:45" x14ac:dyDescent="0.25">
      <c r="B63" s="2" t="e">
        <f>#REF!</f>
        <v>#REF!</v>
      </c>
      <c r="C63" s="20">
        <v>2</v>
      </c>
      <c r="D63" s="19" t="e">
        <f>#REF!*#REF!</f>
        <v>#REF!</v>
      </c>
      <c r="E63" s="17" t="e">
        <f>NPV(#REF!,'Costos operativos proyectados'!F63:AI63)</f>
        <v>#REF!</v>
      </c>
      <c r="F63" s="25" t="e">
        <f>IF($F$3&lt;=#REF!,$D63*(1+(#REF!/100))^$F$3,0)</f>
        <v>#REF!</v>
      </c>
      <c r="G63" s="25" t="e">
        <f>IF($G$3&lt;=#REF!,$D63*(1+(#REF!/100))^$G$3,0)</f>
        <v>#REF!</v>
      </c>
      <c r="H63" s="25" t="e">
        <f>IF($H$3&lt;=#REF!,$D63*(1+(#REF!/100))^$H$3,0)</f>
        <v>#REF!</v>
      </c>
      <c r="I63" s="25" t="e">
        <f>IF($I$3&lt;=#REF!,$D63*(1+(#REF!/100))^$I$3,0)</f>
        <v>#REF!</v>
      </c>
      <c r="J63" s="25" t="e">
        <f>IF($J$3&lt;=#REF!,$D63*(1+(#REF!/100))^$J$3,0)</f>
        <v>#REF!</v>
      </c>
      <c r="K63" s="25" t="e">
        <f>IF($K$3&lt;=#REF!,$D63*(1+(#REF!/100))^$K$3,0)</f>
        <v>#REF!</v>
      </c>
      <c r="L63" s="25" t="e">
        <f>IF($L$3&lt;=#REF!,$D63*(1+(#REF!/100))^$L$3,0)</f>
        <v>#REF!</v>
      </c>
      <c r="M63" s="25" t="e">
        <f>IF($M$3&lt;=#REF!,$D63*(1+(#REF!/100))^$M$3,0)</f>
        <v>#REF!</v>
      </c>
      <c r="N63" s="25" t="e">
        <f>IF($N$3&lt;=#REF!,$D63*(1+(#REF!/100))^$N$3,0)</f>
        <v>#REF!</v>
      </c>
      <c r="O63" s="25" t="e">
        <f>IF($O$3&lt;=#REF!,$D63*(1+(#REF!/100))^$O$3,0)</f>
        <v>#REF!</v>
      </c>
      <c r="P63" s="25" t="e">
        <f>IF($P$3&lt;=#REF!,$D63*(1+(#REF!/100))^$P$3,0)</f>
        <v>#REF!</v>
      </c>
      <c r="Q63" s="25" t="e">
        <f>IF($Q$3&lt;=#REF!,$D63*(1+(#REF!/100))^$Q$3,0)</f>
        <v>#REF!</v>
      </c>
      <c r="R63" s="25" t="e">
        <f>IF($R$3&lt;=#REF!,$D63*(1+(#REF!/100))^$R$3,0)</f>
        <v>#REF!</v>
      </c>
      <c r="S63" s="25" t="e">
        <f>IF($S$3&lt;=#REF!,$D63*(1+(#REF!/100))^$S$3,0)</f>
        <v>#REF!</v>
      </c>
      <c r="T63" s="25" t="e">
        <f>IF($T$3&lt;=#REF!,$D63*(1+(#REF!/100))^$T$3,0)</f>
        <v>#REF!</v>
      </c>
      <c r="U63" s="25" t="e">
        <f>IF($U$3&lt;=#REF!,$D63*(1+(#REF!/100))^$U$3,0)</f>
        <v>#REF!</v>
      </c>
      <c r="V63" s="25" t="e">
        <f>IF($V$3&lt;=#REF!,$D63*(1+(#REF!/100))^$V$3,0)</f>
        <v>#REF!</v>
      </c>
      <c r="W63" s="25" t="e">
        <f>IF($W$3&lt;=#REF!,$D63*(1+(#REF!/100))^$W$3,0)</f>
        <v>#REF!</v>
      </c>
      <c r="X63" s="25" t="e">
        <f>IF($X$3&lt;=#REF!,$D63*(1+(#REF!/100))^$X$3,0)</f>
        <v>#REF!</v>
      </c>
      <c r="Y63" s="25" t="e">
        <f>IF($Y$3&lt;=#REF!,$D63*(1+(#REF!/100))^$Y$3,0)</f>
        <v>#REF!</v>
      </c>
      <c r="Z63" s="25" t="e">
        <f>IF($Z$3&lt;=#REF!,$D63*(1+(#REF!/100))^$Z$3,0)</f>
        <v>#REF!</v>
      </c>
      <c r="AA63" s="25" t="e">
        <f>IF($AA$3&lt;=#REF!,$D63*(1+(#REF!/100))^$AA$3,0)</f>
        <v>#REF!</v>
      </c>
      <c r="AB63" s="25" t="e">
        <f>IF($AB$3&lt;=#REF!,$D63*(1+(#REF!/100))^$AB$3,0)</f>
        <v>#REF!</v>
      </c>
      <c r="AC63" s="25" t="e">
        <f>IF($AC$3&lt;=#REF!,$D63*(1+(#REF!/100))^$AC$3,0)</f>
        <v>#REF!</v>
      </c>
      <c r="AD63" s="25" t="e">
        <f>IF($AD$3&lt;=#REF!,$D63*(1+(#REF!/100))^$AD$3,0)</f>
        <v>#REF!</v>
      </c>
      <c r="AE63" s="25" t="e">
        <f>IF($AE$3&lt;=#REF!,$D63*(1+(#REF!/100))^$AE$3,0)</f>
        <v>#REF!</v>
      </c>
      <c r="AF63" s="25" t="e">
        <f>IF($AF$3&lt;=#REF!,$D63*(1+(#REF!/100))^$AF$3,0)</f>
        <v>#REF!</v>
      </c>
      <c r="AG63" s="25" t="e">
        <f>IF($AG$3&lt;=#REF!,$D63*(1+(#REF!/100))^$AG$3,0)</f>
        <v>#REF!</v>
      </c>
      <c r="AH63" s="25" t="e">
        <f>IF($AH$3&lt;=#REF!,$D63*(1+(#REF!/100))^$AH$3,0)</f>
        <v>#REF!</v>
      </c>
      <c r="AI63" s="25" t="e">
        <f>IF($AI$3&lt;=#REF!,$D63*(1+(#REF!/100))^$AI$3,0)</f>
        <v>#REF!</v>
      </c>
      <c r="AJ63" s="17" t="e">
        <f>IF($AJ$3&lt;=#REF!,$D63*(1+(#REF!/100))^$AJ$3,0)</f>
        <v>#REF!</v>
      </c>
      <c r="AK63" s="17" t="e">
        <f>IF($AK$3&lt;=#REF!,$D63*(1+(#REF!/100))^$AK$3,0)</f>
        <v>#REF!</v>
      </c>
      <c r="AL63" s="17" t="e">
        <f>IF($AL$3&lt;=#REF!,$D63*(1+(#REF!/100))^$AL$3,0)</f>
        <v>#REF!</v>
      </c>
      <c r="AM63" s="17" t="e">
        <f>IF($AM$3&lt;=#REF!,$D63*(1+(#REF!/100))^$AM$3,0)</f>
        <v>#REF!</v>
      </c>
      <c r="AN63" s="17" t="e">
        <f>IF($AN$3&lt;=#REF!,$D63*(1+(#REF!/100))^$AN$3,0)</f>
        <v>#REF!</v>
      </c>
      <c r="AO63" s="17" t="e">
        <f>IF($AO$3&lt;=#REF!,$D63*(1+(#REF!/100))^$AO$3,0)</f>
        <v>#REF!</v>
      </c>
      <c r="AP63" s="17" t="e">
        <f>IF($AP$3&lt;=#REF!,$D63*(1+(#REF!/100))^$AP$3,0)</f>
        <v>#REF!</v>
      </c>
      <c r="AQ63" s="17" t="e">
        <f>IF($AQ$3&lt;=#REF!,$D63*(1+(#REF!/100))^$AQ$3,0)</f>
        <v>#REF!</v>
      </c>
      <c r="AR63" s="17" t="e">
        <f>IF($AR$3&lt;=#REF!,$D63*(1+(#REF!/100))^$AR$3,0)</f>
        <v>#REF!</v>
      </c>
      <c r="AS63" s="17" t="e">
        <f>IF($AS$3&lt;=#REF!,$D63*(1+(#REF!/100))^$AS$3,0)</f>
        <v>#REF!</v>
      </c>
    </row>
    <row r="64" spans="2:45" x14ac:dyDescent="0.25">
      <c r="B64" s="2" t="e">
        <f>#REF!</f>
        <v>#REF!</v>
      </c>
      <c r="C64" s="20">
        <v>4</v>
      </c>
      <c r="D64" s="19" t="e">
        <f>#REF!*#REF!</f>
        <v>#REF!</v>
      </c>
      <c r="E64" s="17" t="e">
        <f>NPV(#REF!,'Costos operativos proyectados'!F64:AI64)</f>
        <v>#REF!</v>
      </c>
      <c r="F64" s="25" t="e">
        <f>IF($F$3&lt;=#REF!,$D64*(1+(#REF!/100))^$F$3,0)</f>
        <v>#REF!</v>
      </c>
      <c r="G64" s="25" t="e">
        <f>IF($G$3&lt;=#REF!,$D64*(1+(#REF!/100))^$G$3,0)</f>
        <v>#REF!</v>
      </c>
      <c r="H64" s="25" t="e">
        <f>IF($H$3&lt;=#REF!,$D64*(1+(#REF!/100))^$H$3,0)</f>
        <v>#REF!</v>
      </c>
      <c r="I64" s="25" t="e">
        <f>IF($I$3&lt;=#REF!,$D64*(1+(#REF!/100))^$I$3,0)</f>
        <v>#REF!</v>
      </c>
      <c r="J64" s="25" t="e">
        <f>IF($J$3&lt;=#REF!,$D64*(1+(#REF!/100))^$J$3,0)</f>
        <v>#REF!</v>
      </c>
      <c r="K64" s="25" t="e">
        <f>IF($K$3&lt;=#REF!,$D64*(1+(#REF!/100))^$K$3,0)</f>
        <v>#REF!</v>
      </c>
      <c r="L64" s="25" t="e">
        <f>IF($L$3&lt;=#REF!,$D64*(1+(#REF!/100))^$L$3,0)</f>
        <v>#REF!</v>
      </c>
      <c r="M64" s="25" t="e">
        <f>IF($M$3&lt;=#REF!,$D64*(1+(#REF!/100))^$M$3,0)</f>
        <v>#REF!</v>
      </c>
      <c r="N64" s="25" t="e">
        <f>IF($N$3&lt;=#REF!,$D64*(1+(#REF!/100))^$N$3,0)</f>
        <v>#REF!</v>
      </c>
      <c r="O64" s="25" t="e">
        <f>IF($O$3&lt;=#REF!,$D64*(1+(#REF!/100))^$O$3,0)</f>
        <v>#REF!</v>
      </c>
      <c r="P64" s="25" t="e">
        <f>IF($P$3&lt;=#REF!,$D64*(1+(#REF!/100))^$P$3,0)</f>
        <v>#REF!</v>
      </c>
      <c r="Q64" s="25" t="e">
        <f>IF($Q$3&lt;=#REF!,$D64*(1+(#REF!/100))^$Q$3,0)</f>
        <v>#REF!</v>
      </c>
      <c r="R64" s="25" t="e">
        <f>IF($R$3&lt;=#REF!,$D64*(1+(#REF!/100))^$R$3,0)</f>
        <v>#REF!</v>
      </c>
      <c r="S64" s="25" t="e">
        <f>IF($S$3&lt;=#REF!,$D64*(1+(#REF!/100))^$S$3,0)</f>
        <v>#REF!</v>
      </c>
      <c r="T64" s="25" t="e">
        <f>IF($T$3&lt;=#REF!,$D64*(1+(#REF!/100))^$T$3,0)</f>
        <v>#REF!</v>
      </c>
      <c r="U64" s="25" t="e">
        <f>IF($U$3&lt;=#REF!,$D64*(1+(#REF!/100))^$U$3,0)</f>
        <v>#REF!</v>
      </c>
      <c r="V64" s="25" t="e">
        <f>IF($V$3&lt;=#REF!,$D64*(1+(#REF!/100))^$V$3,0)</f>
        <v>#REF!</v>
      </c>
      <c r="W64" s="25" t="e">
        <f>IF($W$3&lt;=#REF!,$D64*(1+(#REF!/100))^$W$3,0)</f>
        <v>#REF!</v>
      </c>
      <c r="X64" s="25" t="e">
        <f>IF($X$3&lt;=#REF!,$D64*(1+(#REF!/100))^$X$3,0)</f>
        <v>#REF!</v>
      </c>
      <c r="Y64" s="25" t="e">
        <f>IF($Y$3&lt;=#REF!,$D64*(1+(#REF!/100))^$Y$3,0)</f>
        <v>#REF!</v>
      </c>
      <c r="Z64" s="25" t="e">
        <f>IF($Z$3&lt;=#REF!,$D64*(1+(#REF!/100))^$Z$3,0)</f>
        <v>#REF!</v>
      </c>
      <c r="AA64" s="25" t="e">
        <f>IF($AA$3&lt;=#REF!,$D64*(1+(#REF!/100))^$AA$3,0)</f>
        <v>#REF!</v>
      </c>
      <c r="AB64" s="25" t="e">
        <f>IF($AB$3&lt;=#REF!,$D64*(1+(#REF!/100))^$AB$3,0)</f>
        <v>#REF!</v>
      </c>
      <c r="AC64" s="25" t="e">
        <f>IF($AC$3&lt;=#REF!,$D64*(1+(#REF!/100))^$AC$3,0)</f>
        <v>#REF!</v>
      </c>
      <c r="AD64" s="25" t="e">
        <f>IF($AD$3&lt;=#REF!,$D64*(1+(#REF!/100))^$AD$3,0)</f>
        <v>#REF!</v>
      </c>
      <c r="AE64" s="25" t="e">
        <f>IF($AE$3&lt;=#REF!,$D64*(1+(#REF!/100))^$AE$3,0)</f>
        <v>#REF!</v>
      </c>
      <c r="AF64" s="25" t="e">
        <f>IF($AF$3&lt;=#REF!,$D64*(1+(#REF!/100))^$AF$3,0)</f>
        <v>#REF!</v>
      </c>
      <c r="AG64" s="25" t="e">
        <f>IF($AG$3&lt;=#REF!,$D64*(1+(#REF!/100))^$AG$3,0)</f>
        <v>#REF!</v>
      </c>
      <c r="AH64" s="25" t="e">
        <f>IF($AH$3&lt;=#REF!,$D64*(1+(#REF!/100))^$AH$3,0)</f>
        <v>#REF!</v>
      </c>
      <c r="AI64" s="25" t="e">
        <f>IF($AI$3&lt;=#REF!,$D64*(1+(#REF!/100))^$AI$3,0)</f>
        <v>#REF!</v>
      </c>
      <c r="AJ64" s="17" t="e">
        <f>IF($AJ$3&lt;=#REF!,$D64*(1+(#REF!/100))^$AJ$3,0)</f>
        <v>#REF!</v>
      </c>
      <c r="AK64" s="17" t="e">
        <f>IF($AK$3&lt;=#REF!,$D64*(1+(#REF!/100))^$AK$3,0)</f>
        <v>#REF!</v>
      </c>
      <c r="AL64" s="17" t="e">
        <f>IF($AL$3&lt;=#REF!,$D64*(1+(#REF!/100))^$AL$3,0)</f>
        <v>#REF!</v>
      </c>
      <c r="AM64" s="17" t="e">
        <f>IF($AM$3&lt;=#REF!,$D64*(1+(#REF!/100))^$AM$3,0)</f>
        <v>#REF!</v>
      </c>
      <c r="AN64" s="17" t="e">
        <f>IF($AN$3&lt;=#REF!,$D64*(1+(#REF!/100))^$AN$3,0)</f>
        <v>#REF!</v>
      </c>
      <c r="AO64" s="17" t="e">
        <f>IF($AO$3&lt;=#REF!,$D64*(1+(#REF!/100))^$AO$3,0)</f>
        <v>#REF!</v>
      </c>
      <c r="AP64" s="17" t="e">
        <f>IF($AP$3&lt;=#REF!,$D64*(1+(#REF!/100))^$AP$3,0)</f>
        <v>#REF!</v>
      </c>
      <c r="AQ64" s="17" t="e">
        <f>IF($AQ$3&lt;=#REF!,$D64*(1+(#REF!/100))^$AQ$3,0)</f>
        <v>#REF!</v>
      </c>
      <c r="AR64" s="17" t="e">
        <f>IF($AR$3&lt;=#REF!,$D64*(1+(#REF!/100))^$AR$3,0)</f>
        <v>#REF!</v>
      </c>
      <c r="AS64" s="17" t="e">
        <f>IF($AS$3&lt;=#REF!,$D64*(1+(#REF!/100))^$AS$3,0)</f>
        <v>#REF!</v>
      </c>
    </row>
    <row r="65" spans="2:45" x14ac:dyDescent="0.25">
      <c r="B65" s="2" t="e">
        <f>#REF!</f>
        <v>#REF!</v>
      </c>
      <c r="C65" s="20">
        <v>6</v>
      </c>
      <c r="D65" s="19" t="e">
        <f>#REF!*#REF!</f>
        <v>#REF!</v>
      </c>
      <c r="E65" s="17" t="e">
        <f>NPV(#REF!,'Costos operativos proyectados'!F65:AI65)</f>
        <v>#REF!</v>
      </c>
      <c r="F65" s="25" t="e">
        <f>IF($F$3&lt;=#REF!,$D65*(1+(#REF!/100))^$F$3,0)</f>
        <v>#REF!</v>
      </c>
      <c r="G65" s="25" t="e">
        <f>IF($G$3&lt;=#REF!,$D65*(1+(#REF!/100))^$G$3,0)</f>
        <v>#REF!</v>
      </c>
      <c r="H65" s="25" t="e">
        <f>IF($H$3&lt;=#REF!,$D65*(1+(#REF!/100))^$H$3,0)</f>
        <v>#REF!</v>
      </c>
      <c r="I65" s="25" t="e">
        <f>IF($I$3&lt;=#REF!,$D65*(1+(#REF!/100))^$I$3,0)</f>
        <v>#REF!</v>
      </c>
      <c r="J65" s="25" t="e">
        <f>IF($J$3&lt;=#REF!,$D65*(1+(#REF!/100))^$J$3,0)</f>
        <v>#REF!</v>
      </c>
      <c r="K65" s="25" t="e">
        <f>IF($K$3&lt;=#REF!,$D65*(1+(#REF!/100))^$K$3,0)</f>
        <v>#REF!</v>
      </c>
      <c r="L65" s="25" t="e">
        <f>IF($L$3&lt;=#REF!,$D65*(1+(#REF!/100))^$L$3,0)</f>
        <v>#REF!</v>
      </c>
      <c r="M65" s="25" t="e">
        <f>IF($M$3&lt;=#REF!,$D65*(1+(#REF!/100))^$M$3,0)</f>
        <v>#REF!</v>
      </c>
      <c r="N65" s="25" t="e">
        <f>IF($N$3&lt;=#REF!,$D65*(1+(#REF!/100))^$N$3,0)</f>
        <v>#REF!</v>
      </c>
      <c r="O65" s="25" t="e">
        <f>IF($O$3&lt;=#REF!,$D65*(1+(#REF!/100))^$O$3,0)</f>
        <v>#REF!</v>
      </c>
      <c r="P65" s="25" t="e">
        <f>IF($P$3&lt;=#REF!,$D65*(1+(#REF!/100))^$P$3,0)</f>
        <v>#REF!</v>
      </c>
      <c r="Q65" s="25" t="e">
        <f>IF($Q$3&lt;=#REF!,$D65*(1+(#REF!/100))^$Q$3,0)</f>
        <v>#REF!</v>
      </c>
      <c r="R65" s="25" t="e">
        <f>IF($R$3&lt;=#REF!,$D65*(1+(#REF!/100))^$R$3,0)</f>
        <v>#REF!</v>
      </c>
      <c r="S65" s="25" t="e">
        <f>IF($S$3&lt;=#REF!,$D65*(1+(#REF!/100))^$S$3,0)</f>
        <v>#REF!</v>
      </c>
      <c r="T65" s="25" t="e">
        <f>IF($T$3&lt;=#REF!,$D65*(1+(#REF!/100))^$T$3,0)</f>
        <v>#REF!</v>
      </c>
      <c r="U65" s="25" t="e">
        <f>IF($U$3&lt;=#REF!,$D65*(1+(#REF!/100))^$U$3,0)</f>
        <v>#REF!</v>
      </c>
      <c r="V65" s="25" t="e">
        <f>IF($V$3&lt;=#REF!,$D65*(1+(#REF!/100))^$V$3,0)</f>
        <v>#REF!</v>
      </c>
      <c r="W65" s="25" t="e">
        <f>IF($W$3&lt;=#REF!,$D65*(1+(#REF!/100))^$W$3,0)</f>
        <v>#REF!</v>
      </c>
      <c r="X65" s="25" t="e">
        <f>IF($X$3&lt;=#REF!,$D65*(1+(#REF!/100))^$X$3,0)</f>
        <v>#REF!</v>
      </c>
      <c r="Y65" s="25" t="e">
        <f>IF($Y$3&lt;=#REF!,$D65*(1+(#REF!/100))^$Y$3,0)</f>
        <v>#REF!</v>
      </c>
      <c r="Z65" s="25" t="e">
        <f>IF($Z$3&lt;=#REF!,$D65*(1+(#REF!/100))^$Z$3,0)</f>
        <v>#REF!</v>
      </c>
      <c r="AA65" s="25" t="e">
        <f>IF($AA$3&lt;=#REF!,$D65*(1+(#REF!/100))^$AA$3,0)</f>
        <v>#REF!</v>
      </c>
      <c r="AB65" s="25" t="e">
        <f>IF($AB$3&lt;=#REF!,$D65*(1+(#REF!/100))^$AB$3,0)</f>
        <v>#REF!</v>
      </c>
      <c r="AC65" s="25" t="e">
        <f>IF($AC$3&lt;=#REF!,$D65*(1+(#REF!/100))^$AC$3,0)</f>
        <v>#REF!</v>
      </c>
      <c r="AD65" s="25" t="e">
        <f>IF($AD$3&lt;=#REF!,$D65*(1+(#REF!/100))^$AD$3,0)</f>
        <v>#REF!</v>
      </c>
      <c r="AE65" s="25" t="e">
        <f>IF($AE$3&lt;=#REF!,$D65*(1+(#REF!/100))^$AE$3,0)</f>
        <v>#REF!</v>
      </c>
      <c r="AF65" s="25" t="e">
        <f>IF($AF$3&lt;=#REF!,$D65*(1+(#REF!/100))^$AF$3,0)</f>
        <v>#REF!</v>
      </c>
      <c r="AG65" s="25" t="e">
        <f>IF($AG$3&lt;=#REF!,$D65*(1+(#REF!/100))^$AG$3,0)</f>
        <v>#REF!</v>
      </c>
      <c r="AH65" s="25" t="e">
        <f>IF($AH$3&lt;=#REF!,$D65*(1+(#REF!/100))^$AH$3,0)</f>
        <v>#REF!</v>
      </c>
      <c r="AI65" s="25" t="e">
        <f>IF($AI$3&lt;=#REF!,$D65*(1+(#REF!/100))^$AI$3,0)</f>
        <v>#REF!</v>
      </c>
      <c r="AJ65" s="17" t="e">
        <f>IF($AJ$3&lt;=#REF!,$D65*(1+(#REF!/100))^$AJ$3,0)</f>
        <v>#REF!</v>
      </c>
      <c r="AK65" s="17" t="e">
        <f>IF($AK$3&lt;=#REF!,$D65*(1+(#REF!/100))^$AK$3,0)</f>
        <v>#REF!</v>
      </c>
      <c r="AL65" s="17" t="e">
        <f>IF($AL$3&lt;=#REF!,$D65*(1+(#REF!/100))^$AL$3,0)</f>
        <v>#REF!</v>
      </c>
      <c r="AM65" s="17" t="e">
        <f>IF($AM$3&lt;=#REF!,$D65*(1+(#REF!/100))^$AM$3,0)</f>
        <v>#REF!</v>
      </c>
      <c r="AN65" s="17" t="e">
        <f>IF($AN$3&lt;=#REF!,$D65*(1+(#REF!/100))^$AN$3,0)</f>
        <v>#REF!</v>
      </c>
      <c r="AO65" s="17" t="e">
        <f>IF($AO$3&lt;=#REF!,$D65*(1+(#REF!/100))^$AO$3,0)</f>
        <v>#REF!</v>
      </c>
      <c r="AP65" s="17" t="e">
        <f>IF($AP$3&lt;=#REF!,$D65*(1+(#REF!/100))^$AP$3,0)</f>
        <v>#REF!</v>
      </c>
      <c r="AQ65" s="17" t="e">
        <f>IF($AQ$3&lt;=#REF!,$D65*(1+(#REF!/100))^$AQ$3,0)</f>
        <v>#REF!</v>
      </c>
      <c r="AR65" s="17" t="e">
        <f>IF($AR$3&lt;=#REF!,$D65*(1+(#REF!/100))^$AR$3,0)</f>
        <v>#REF!</v>
      </c>
      <c r="AS65" s="17" t="e">
        <f>IF($AS$3&lt;=#REF!,$D65*(1+(#REF!/100))^$AS$3,0)</f>
        <v>#REF!</v>
      </c>
    </row>
    <row r="66" spans="2:45" x14ac:dyDescent="0.25">
      <c r="B66" s="2" t="e">
        <f>#REF!</f>
        <v>#REF!</v>
      </c>
      <c r="C66" s="20"/>
      <c r="D66" s="19" t="e">
        <f>#REF!*#REF!</f>
        <v>#REF!</v>
      </c>
      <c r="E66" s="17" t="e">
        <f>NPV(#REF!,'Costos operativos proyectados'!F66:AI66)</f>
        <v>#REF!</v>
      </c>
      <c r="F66" s="25" t="e">
        <f>IF($F$3&lt;=#REF!,$D66*(1+(#REF!/100))^$F$3,0)</f>
        <v>#REF!</v>
      </c>
      <c r="G66" s="25" t="e">
        <f>IF($G$3&lt;=#REF!,$D66*(1+(#REF!/100))^$G$3,0)</f>
        <v>#REF!</v>
      </c>
      <c r="H66" s="25" t="e">
        <f>IF($H$3&lt;=#REF!,$D66*(1+(#REF!/100))^$H$3,0)</f>
        <v>#REF!</v>
      </c>
      <c r="I66" s="25" t="e">
        <f>IF($I$3&lt;=#REF!,$D66*(1+(#REF!/100))^$I$3,0)</f>
        <v>#REF!</v>
      </c>
      <c r="J66" s="25" t="e">
        <f>IF($J$3&lt;=#REF!,$D66*(1+(#REF!/100))^$J$3,0)</f>
        <v>#REF!</v>
      </c>
      <c r="K66" s="25" t="e">
        <f>IF($K$3&lt;=#REF!,$D66*(1+(#REF!/100))^$K$3,0)</f>
        <v>#REF!</v>
      </c>
      <c r="L66" s="25" t="e">
        <f>IF($L$3&lt;=#REF!,$D66*(1+(#REF!/100))^$L$3,0)</f>
        <v>#REF!</v>
      </c>
      <c r="M66" s="25" t="e">
        <f>IF($M$3&lt;=#REF!,$D66*(1+(#REF!/100))^$M$3,0)</f>
        <v>#REF!</v>
      </c>
      <c r="N66" s="25" t="e">
        <f>IF($N$3&lt;=#REF!,$D66*(1+(#REF!/100))^$N$3,0)</f>
        <v>#REF!</v>
      </c>
      <c r="O66" s="25" t="e">
        <f>IF($O$3&lt;=#REF!,$D66*(1+(#REF!/100))^$O$3,0)</f>
        <v>#REF!</v>
      </c>
      <c r="P66" s="25" t="e">
        <f>IF($P$3&lt;=#REF!,$D66*(1+(#REF!/100))^$P$3,0)</f>
        <v>#REF!</v>
      </c>
      <c r="Q66" s="25" t="e">
        <f>IF($Q$3&lt;=#REF!,$D66*(1+(#REF!/100))^$Q$3,0)</f>
        <v>#REF!</v>
      </c>
      <c r="R66" s="25" t="e">
        <f>IF($R$3&lt;=#REF!,$D66*(1+(#REF!/100))^$R$3,0)</f>
        <v>#REF!</v>
      </c>
      <c r="S66" s="25" t="e">
        <f>IF($S$3&lt;=#REF!,$D66*(1+(#REF!/100))^$S$3,0)</f>
        <v>#REF!</v>
      </c>
      <c r="T66" s="25" t="e">
        <f>IF($T$3&lt;=#REF!,$D66*(1+(#REF!/100))^$T$3,0)</f>
        <v>#REF!</v>
      </c>
      <c r="U66" s="25" t="e">
        <f>IF($U$3&lt;=#REF!,$D66*(1+(#REF!/100))^$U$3,0)</f>
        <v>#REF!</v>
      </c>
      <c r="V66" s="25" t="e">
        <f>IF($V$3&lt;=#REF!,$D66*(1+(#REF!/100))^$V$3,0)</f>
        <v>#REF!</v>
      </c>
      <c r="W66" s="25" t="e">
        <f>IF($W$3&lt;=#REF!,$D66*(1+(#REF!/100))^$W$3,0)</f>
        <v>#REF!</v>
      </c>
      <c r="X66" s="25" t="e">
        <f>IF($X$3&lt;=#REF!,$D66*(1+(#REF!/100))^$X$3,0)</f>
        <v>#REF!</v>
      </c>
      <c r="Y66" s="25" t="e">
        <f>IF($Y$3&lt;=#REF!,$D66*(1+(#REF!/100))^$Y$3,0)</f>
        <v>#REF!</v>
      </c>
      <c r="Z66" s="25" t="e">
        <f>IF($Z$3&lt;=#REF!,$D66*(1+(#REF!/100))^$Z$3,0)</f>
        <v>#REF!</v>
      </c>
      <c r="AA66" s="25" t="e">
        <f>IF($AA$3&lt;=#REF!,$D66*(1+(#REF!/100))^$AA$3,0)</f>
        <v>#REF!</v>
      </c>
      <c r="AB66" s="25" t="e">
        <f>IF($AB$3&lt;=#REF!,$D66*(1+(#REF!/100))^$AB$3,0)</f>
        <v>#REF!</v>
      </c>
      <c r="AC66" s="25" t="e">
        <f>IF($AC$3&lt;=#REF!,$D66*(1+(#REF!/100))^$AC$3,0)</f>
        <v>#REF!</v>
      </c>
      <c r="AD66" s="25" t="e">
        <f>IF($AD$3&lt;=#REF!,$D66*(1+(#REF!/100))^$AD$3,0)</f>
        <v>#REF!</v>
      </c>
      <c r="AE66" s="25" t="e">
        <f>IF($AE$3&lt;=#REF!,$D66*(1+(#REF!/100))^$AE$3,0)</f>
        <v>#REF!</v>
      </c>
      <c r="AF66" s="25" t="e">
        <f>IF($AF$3&lt;=#REF!,$D66*(1+(#REF!/100))^$AF$3,0)</f>
        <v>#REF!</v>
      </c>
      <c r="AG66" s="25" t="e">
        <f>IF($AG$3&lt;=#REF!,$D66*(1+(#REF!/100))^$AG$3,0)</f>
        <v>#REF!</v>
      </c>
      <c r="AH66" s="25" t="e">
        <f>IF($AH$3&lt;=#REF!,$D66*(1+(#REF!/100))^$AH$3,0)</f>
        <v>#REF!</v>
      </c>
      <c r="AI66" s="25" t="e">
        <f>IF($AI$3&lt;=#REF!,$D66*(1+(#REF!/100))^$AI$3,0)</f>
        <v>#REF!</v>
      </c>
      <c r="AJ66" s="17" t="e">
        <f>IF($AJ$3&lt;=#REF!,$D66*(1+(#REF!/100))^$AJ$3,0)</f>
        <v>#REF!</v>
      </c>
      <c r="AK66" s="17" t="e">
        <f>IF($AK$3&lt;=#REF!,$D66*(1+(#REF!/100))^$AK$3,0)</f>
        <v>#REF!</v>
      </c>
      <c r="AL66" s="17" t="e">
        <f>IF($AL$3&lt;=#REF!,$D66*(1+(#REF!/100))^$AL$3,0)</f>
        <v>#REF!</v>
      </c>
      <c r="AM66" s="17" t="e">
        <f>IF($AM$3&lt;=#REF!,$D66*(1+(#REF!/100))^$AM$3,0)</f>
        <v>#REF!</v>
      </c>
      <c r="AN66" s="17" t="e">
        <f>IF($AN$3&lt;=#REF!,$D66*(1+(#REF!/100))^$AN$3,0)</f>
        <v>#REF!</v>
      </c>
      <c r="AO66" s="17" t="e">
        <f>IF($AO$3&lt;=#REF!,$D66*(1+(#REF!/100))^$AO$3,0)</f>
        <v>#REF!</v>
      </c>
      <c r="AP66" s="17" t="e">
        <f>IF($AP$3&lt;=#REF!,$D66*(1+(#REF!/100))^$AP$3,0)</f>
        <v>#REF!</v>
      </c>
      <c r="AQ66" s="17" t="e">
        <f>IF($AQ$3&lt;=#REF!,$D66*(1+(#REF!/100))^$AQ$3,0)</f>
        <v>#REF!</v>
      </c>
      <c r="AR66" s="17" t="e">
        <f>IF($AR$3&lt;=#REF!,$D66*(1+(#REF!/100))^$AR$3,0)</f>
        <v>#REF!</v>
      </c>
      <c r="AS66" s="17" t="e">
        <f>IF($AS$3&lt;=#REF!,$D66*(1+(#REF!/100))^$AS$3,0)</f>
        <v>#REF!</v>
      </c>
    </row>
    <row r="67" spans="2:45" x14ac:dyDescent="0.25">
      <c r="B67" s="2" t="e">
        <f>#REF!</f>
        <v>#REF!</v>
      </c>
      <c r="C67" s="20"/>
      <c r="D67" s="19" t="e">
        <f>#REF!*#REF!</f>
        <v>#REF!</v>
      </c>
      <c r="E67" s="17" t="e">
        <f>NPV(#REF!,'Costos operativos proyectados'!F67:AI67)</f>
        <v>#REF!</v>
      </c>
      <c r="F67" s="25" t="e">
        <f>IF($F$3&lt;=#REF!,$D67*(1+(#REF!/100))^$F$3,0)</f>
        <v>#REF!</v>
      </c>
      <c r="G67" s="25" t="e">
        <f>IF($G$3&lt;=#REF!,$D67*(1+(#REF!/100))^$G$3,0)</f>
        <v>#REF!</v>
      </c>
      <c r="H67" s="25" t="e">
        <f>IF($H$3&lt;=#REF!,$D67*(1+(#REF!/100))^$H$3,0)</f>
        <v>#REF!</v>
      </c>
      <c r="I67" s="25" t="e">
        <f>IF($I$3&lt;=#REF!,$D67*(1+(#REF!/100))^$I$3,0)</f>
        <v>#REF!</v>
      </c>
      <c r="J67" s="25" t="e">
        <f>IF($J$3&lt;=#REF!,$D67*(1+(#REF!/100))^$J$3,0)</f>
        <v>#REF!</v>
      </c>
      <c r="K67" s="25" t="e">
        <f>IF($K$3&lt;=#REF!,$D67*(1+(#REF!/100))^$K$3,0)</f>
        <v>#REF!</v>
      </c>
      <c r="L67" s="25" t="e">
        <f>IF($L$3&lt;=#REF!,$D67*(1+(#REF!/100))^$L$3,0)</f>
        <v>#REF!</v>
      </c>
      <c r="M67" s="25" t="e">
        <f>IF($M$3&lt;=#REF!,$D67*(1+(#REF!/100))^$M$3,0)</f>
        <v>#REF!</v>
      </c>
      <c r="N67" s="25" t="e">
        <f>IF($N$3&lt;=#REF!,$D67*(1+(#REF!/100))^$N$3,0)</f>
        <v>#REF!</v>
      </c>
      <c r="O67" s="25" t="e">
        <f>IF($O$3&lt;=#REF!,$D67*(1+(#REF!/100))^$O$3,0)</f>
        <v>#REF!</v>
      </c>
      <c r="P67" s="25" t="e">
        <f>IF($P$3&lt;=#REF!,$D67*(1+(#REF!/100))^$P$3,0)</f>
        <v>#REF!</v>
      </c>
      <c r="Q67" s="25" t="e">
        <f>IF($Q$3&lt;=#REF!,$D67*(1+(#REF!/100))^$Q$3,0)</f>
        <v>#REF!</v>
      </c>
      <c r="R67" s="25" t="e">
        <f>IF($R$3&lt;=#REF!,$D67*(1+(#REF!/100))^$R$3,0)</f>
        <v>#REF!</v>
      </c>
      <c r="S67" s="25" t="e">
        <f>IF($S$3&lt;=#REF!,$D67*(1+(#REF!/100))^$S$3,0)</f>
        <v>#REF!</v>
      </c>
      <c r="T67" s="25" t="e">
        <f>IF($T$3&lt;=#REF!,$D67*(1+(#REF!/100))^$T$3,0)</f>
        <v>#REF!</v>
      </c>
      <c r="U67" s="25" t="e">
        <f>IF($U$3&lt;=#REF!,$D67*(1+(#REF!/100))^$U$3,0)</f>
        <v>#REF!</v>
      </c>
      <c r="V67" s="25" t="e">
        <f>IF($V$3&lt;=#REF!,$D67*(1+(#REF!/100))^$V$3,0)</f>
        <v>#REF!</v>
      </c>
      <c r="W67" s="25" t="e">
        <f>IF($W$3&lt;=#REF!,$D67*(1+(#REF!/100))^$W$3,0)</f>
        <v>#REF!</v>
      </c>
      <c r="X67" s="25" t="e">
        <f>IF($X$3&lt;=#REF!,$D67*(1+(#REF!/100))^$X$3,0)</f>
        <v>#REF!</v>
      </c>
      <c r="Y67" s="25" t="e">
        <f>IF($Y$3&lt;=#REF!,$D67*(1+(#REF!/100))^$Y$3,0)</f>
        <v>#REF!</v>
      </c>
      <c r="Z67" s="25" t="e">
        <f>IF($Z$3&lt;=#REF!,$D67*(1+(#REF!/100))^$Z$3,0)</f>
        <v>#REF!</v>
      </c>
      <c r="AA67" s="25" t="e">
        <f>IF($AA$3&lt;=#REF!,$D67*(1+(#REF!/100))^$AA$3,0)</f>
        <v>#REF!</v>
      </c>
      <c r="AB67" s="25" t="e">
        <f>IF($AB$3&lt;=#REF!,$D67*(1+(#REF!/100))^$AB$3,0)</f>
        <v>#REF!</v>
      </c>
      <c r="AC67" s="25" t="e">
        <f>IF($AC$3&lt;=#REF!,$D67*(1+(#REF!/100))^$AC$3,0)</f>
        <v>#REF!</v>
      </c>
      <c r="AD67" s="25" t="e">
        <f>IF($AD$3&lt;=#REF!,$D67*(1+(#REF!/100))^$AD$3,0)</f>
        <v>#REF!</v>
      </c>
      <c r="AE67" s="25" t="e">
        <f>IF($AE$3&lt;=#REF!,$D67*(1+(#REF!/100))^$AE$3,0)</f>
        <v>#REF!</v>
      </c>
      <c r="AF67" s="25" t="e">
        <f>IF($AF$3&lt;=#REF!,$D67*(1+(#REF!/100))^$AF$3,0)</f>
        <v>#REF!</v>
      </c>
      <c r="AG67" s="25" t="e">
        <f>IF($AG$3&lt;=#REF!,$D67*(1+(#REF!/100))^$AG$3,0)</f>
        <v>#REF!</v>
      </c>
      <c r="AH67" s="25" t="e">
        <f>IF($AH$3&lt;=#REF!,$D67*(1+(#REF!/100))^$AH$3,0)</f>
        <v>#REF!</v>
      </c>
      <c r="AI67" s="25" t="e">
        <f>IF($AI$3&lt;=#REF!,$D67*(1+(#REF!/100))^$AI$3,0)</f>
        <v>#REF!</v>
      </c>
      <c r="AJ67" s="17" t="e">
        <f>IF($AJ$3&lt;=#REF!,$D67*(1+(#REF!/100))^$AJ$3,0)</f>
        <v>#REF!</v>
      </c>
      <c r="AK67" s="17" t="e">
        <f>IF($AK$3&lt;=#REF!,$D67*(1+(#REF!/100))^$AK$3,0)</f>
        <v>#REF!</v>
      </c>
      <c r="AL67" s="17" t="e">
        <f>IF($AL$3&lt;=#REF!,$D67*(1+(#REF!/100))^$AL$3,0)</f>
        <v>#REF!</v>
      </c>
      <c r="AM67" s="17" t="e">
        <f>IF($AM$3&lt;=#REF!,$D67*(1+(#REF!/100))^$AM$3,0)</f>
        <v>#REF!</v>
      </c>
      <c r="AN67" s="17" t="e">
        <f>IF($AN$3&lt;=#REF!,$D67*(1+(#REF!/100))^$AN$3,0)</f>
        <v>#REF!</v>
      </c>
      <c r="AO67" s="17" t="e">
        <f>IF($AO$3&lt;=#REF!,$D67*(1+(#REF!/100))^$AO$3,0)</f>
        <v>#REF!</v>
      </c>
      <c r="AP67" s="17" t="e">
        <f>IF($AP$3&lt;=#REF!,$D67*(1+(#REF!/100))^$AP$3,0)</f>
        <v>#REF!</v>
      </c>
      <c r="AQ67" s="17" t="e">
        <f>IF($AQ$3&lt;=#REF!,$D67*(1+(#REF!/100))^$AQ$3,0)</f>
        <v>#REF!</v>
      </c>
      <c r="AR67" s="17" t="e">
        <f>IF($AR$3&lt;=#REF!,$D67*(1+(#REF!/100))^$AR$3,0)</f>
        <v>#REF!</v>
      </c>
      <c r="AS67" s="17" t="e">
        <f>IF($AS$3&lt;=#REF!,$D67*(1+(#REF!/100))^$AS$3,0)</f>
        <v>#REF!</v>
      </c>
    </row>
    <row r="68" spans="2:45" x14ac:dyDescent="0.25">
      <c r="B68" s="2" t="e">
        <f>#REF!</f>
        <v>#REF!</v>
      </c>
      <c r="C68" s="20"/>
      <c r="D68" s="19" t="e">
        <f>#REF!*#REF!</f>
        <v>#REF!</v>
      </c>
      <c r="E68" s="17" t="e">
        <f>NPV(#REF!,'Costos operativos proyectados'!F68:AI68)</f>
        <v>#REF!</v>
      </c>
      <c r="F68" s="25" t="e">
        <f>IF($F$3&lt;=#REF!,$D68*(1+(#REF!/100))^$F$3,0)</f>
        <v>#REF!</v>
      </c>
      <c r="G68" s="25" t="e">
        <f>IF($G$3&lt;=#REF!,$D68*(1+(#REF!/100))^$G$3,0)</f>
        <v>#REF!</v>
      </c>
      <c r="H68" s="25" t="e">
        <f>IF($H$3&lt;=#REF!,$D68*(1+(#REF!/100))^$H$3,0)</f>
        <v>#REF!</v>
      </c>
      <c r="I68" s="25" t="e">
        <f>IF($I$3&lt;=#REF!,$D68*(1+(#REF!/100))^$I$3,0)</f>
        <v>#REF!</v>
      </c>
      <c r="J68" s="25" t="e">
        <f>IF($J$3&lt;=#REF!,$D68*(1+(#REF!/100))^$J$3,0)</f>
        <v>#REF!</v>
      </c>
      <c r="K68" s="25" t="e">
        <f>IF($K$3&lt;=#REF!,$D68*(1+(#REF!/100))^$K$3,0)</f>
        <v>#REF!</v>
      </c>
      <c r="L68" s="25" t="e">
        <f>IF($L$3&lt;=#REF!,$D68*(1+(#REF!/100))^$L$3,0)</f>
        <v>#REF!</v>
      </c>
      <c r="M68" s="25" t="e">
        <f>IF($M$3&lt;=#REF!,$D68*(1+(#REF!/100))^$M$3,0)</f>
        <v>#REF!</v>
      </c>
      <c r="N68" s="25" t="e">
        <f>IF($N$3&lt;=#REF!,$D68*(1+(#REF!/100))^$N$3,0)</f>
        <v>#REF!</v>
      </c>
      <c r="O68" s="25" t="e">
        <f>IF($O$3&lt;=#REF!,$D68*(1+(#REF!/100))^$O$3,0)</f>
        <v>#REF!</v>
      </c>
      <c r="P68" s="25" t="e">
        <f>IF($P$3&lt;=#REF!,$D68*(1+(#REF!/100))^$P$3,0)</f>
        <v>#REF!</v>
      </c>
      <c r="Q68" s="25" t="e">
        <f>IF($Q$3&lt;=#REF!,$D68*(1+(#REF!/100))^$Q$3,0)</f>
        <v>#REF!</v>
      </c>
      <c r="R68" s="25" t="e">
        <f>IF($R$3&lt;=#REF!,$D68*(1+(#REF!/100))^$R$3,0)</f>
        <v>#REF!</v>
      </c>
      <c r="S68" s="25" t="e">
        <f>IF($S$3&lt;=#REF!,$D68*(1+(#REF!/100))^$S$3,0)</f>
        <v>#REF!</v>
      </c>
      <c r="T68" s="25" t="e">
        <f>IF($T$3&lt;=#REF!,$D68*(1+(#REF!/100))^$T$3,0)</f>
        <v>#REF!</v>
      </c>
      <c r="U68" s="25" t="e">
        <f>IF($U$3&lt;=#REF!,$D68*(1+(#REF!/100))^$U$3,0)</f>
        <v>#REF!</v>
      </c>
      <c r="V68" s="25" t="e">
        <f>IF($V$3&lt;=#REF!,$D68*(1+(#REF!/100))^$V$3,0)</f>
        <v>#REF!</v>
      </c>
      <c r="W68" s="25" t="e">
        <f>IF($W$3&lt;=#REF!,$D68*(1+(#REF!/100))^$W$3,0)</f>
        <v>#REF!</v>
      </c>
      <c r="X68" s="25" t="e">
        <f>IF($X$3&lt;=#REF!,$D68*(1+(#REF!/100))^$X$3,0)</f>
        <v>#REF!</v>
      </c>
      <c r="Y68" s="25" t="e">
        <f>IF($Y$3&lt;=#REF!,$D68*(1+(#REF!/100))^$Y$3,0)</f>
        <v>#REF!</v>
      </c>
      <c r="Z68" s="25" t="e">
        <f>IF($Z$3&lt;=#REF!,$D68*(1+(#REF!/100))^$Z$3,0)</f>
        <v>#REF!</v>
      </c>
      <c r="AA68" s="25" t="e">
        <f>IF($AA$3&lt;=#REF!,$D68*(1+(#REF!/100))^$AA$3,0)</f>
        <v>#REF!</v>
      </c>
      <c r="AB68" s="25" t="e">
        <f>IF($AB$3&lt;=#REF!,$D68*(1+(#REF!/100))^$AB$3,0)</f>
        <v>#REF!</v>
      </c>
      <c r="AC68" s="25" t="e">
        <f>IF($AC$3&lt;=#REF!,$D68*(1+(#REF!/100))^$AC$3,0)</f>
        <v>#REF!</v>
      </c>
      <c r="AD68" s="25" t="e">
        <f>IF($AD$3&lt;=#REF!,$D68*(1+(#REF!/100))^$AD$3,0)</f>
        <v>#REF!</v>
      </c>
      <c r="AE68" s="25" t="e">
        <f>IF($AE$3&lt;=#REF!,$D68*(1+(#REF!/100))^$AE$3,0)</f>
        <v>#REF!</v>
      </c>
      <c r="AF68" s="25" t="e">
        <f>IF($AF$3&lt;=#REF!,$D68*(1+(#REF!/100))^$AF$3,0)</f>
        <v>#REF!</v>
      </c>
      <c r="AG68" s="25" t="e">
        <f>IF($AG$3&lt;=#REF!,$D68*(1+(#REF!/100))^$AG$3,0)</f>
        <v>#REF!</v>
      </c>
      <c r="AH68" s="25" t="e">
        <f>IF($AH$3&lt;=#REF!,$D68*(1+(#REF!/100))^$AH$3,0)</f>
        <v>#REF!</v>
      </c>
      <c r="AI68" s="25" t="e">
        <f>IF($AI$3&lt;=#REF!,$D68*(1+(#REF!/100))^$AI$3,0)</f>
        <v>#REF!</v>
      </c>
      <c r="AJ68" s="17" t="e">
        <f>IF($AJ$3&lt;=#REF!,$D68*(1+(#REF!/100))^$AJ$3,0)</f>
        <v>#REF!</v>
      </c>
      <c r="AK68" s="17" t="e">
        <f>IF($AK$3&lt;=#REF!,$D68*(1+(#REF!/100))^$AK$3,0)</f>
        <v>#REF!</v>
      </c>
      <c r="AL68" s="17" t="e">
        <f>IF($AL$3&lt;=#REF!,$D68*(1+(#REF!/100))^$AL$3,0)</f>
        <v>#REF!</v>
      </c>
      <c r="AM68" s="17" t="e">
        <f>IF($AM$3&lt;=#REF!,$D68*(1+(#REF!/100))^$AM$3,0)</f>
        <v>#REF!</v>
      </c>
      <c r="AN68" s="17" t="e">
        <f>IF($AN$3&lt;=#REF!,$D68*(1+(#REF!/100))^$AN$3,0)</f>
        <v>#REF!</v>
      </c>
      <c r="AO68" s="17" t="e">
        <f>IF($AO$3&lt;=#REF!,$D68*(1+(#REF!/100))^$AO$3,0)</f>
        <v>#REF!</v>
      </c>
      <c r="AP68" s="17" t="e">
        <f>IF($AP$3&lt;=#REF!,$D68*(1+(#REF!/100))^$AP$3,0)</f>
        <v>#REF!</v>
      </c>
      <c r="AQ68" s="17" t="e">
        <f>IF($AQ$3&lt;=#REF!,$D68*(1+(#REF!/100))^$AQ$3,0)</f>
        <v>#REF!</v>
      </c>
      <c r="AR68" s="17" t="e">
        <f>IF($AR$3&lt;=#REF!,$D68*(1+(#REF!/100))^$AR$3,0)</f>
        <v>#REF!</v>
      </c>
      <c r="AS68" s="17" t="e">
        <f>IF($AS$3&lt;=#REF!,$D68*(1+(#REF!/100))^$AS$3,0)</f>
        <v>#REF!</v>
      </c>
    </row>
    <row r="69" spans="2:45" x14ac:dyDescent="0.25">
      <c r="B69" s="2" t="e">
        <f>#REF!</f>
        <v>#REF!</v>
      </c>
      <c r="C69" s="21"/>
      <c r="D69" s="19" t="e">
        <f>#REF!*#REF!</f>
        <v>#REF!</v>
      </c>
      <c r="E69" s="17" t="e">
        <f>NPV(#REF!,'Costos operativos proyectados'!F69:AI69)</f>
        <v>#REF!</v>
      </c>
      <c r="F69" s="25" t="e">
        <f>IF($F$3&lt;=#REF!,$D69*(1+(#REF!/100))^$F$3,0)</f>
        <v>#REF!</v>
      </c>
      <c r="G69" s="25" t="e">
        <f>IF($G$3&lt;=#REF!,$D69*(1+(#REF!/100))^$G$3,0)</f>
        <v>#REF!</v>
      </c>
      <c r="H69" s="25" t="e">
        <f>IF($H$3&lt;=#REF!,$D69*(1+(#REF!/100))^$H$3,0)</f>
        <v>#REF!</v>
      </c>
      <c r="I69" s="25" t="e">
        <f>IF($I$3&lt;=#REF!,$D69*(1+(#REF!/100))^$I$3,0)</f>
        <v>#REF!</v>
      </c>
      <c r="J69" s="25" t="e">
        <f>IF($J$3&lt;=#REF!,$D69*(1+(#REF!/100))^$J$3,0)</f>
        <v>#REF!</v>
      </c>
      <c r="K69" s="25" t="e">
        <f>IF($K$3&lt;=#REF!,$D69*(1+(#REF!/100))^$K$3,0)</f>
        <v>#REF!</v>
      </c>
      <c r="L69" s="25" t="e">
        <f>IF($L$3&lt;=#REF!,$D69*(1+(#REF!/100))^$L$3,0)</f>
        <v>#REF!</v>
      </c>
      <c r="M69" s="25" t="e">
        <f>IF($M$3&lt;=#REF!,$D69*(1+(#REF!/100))^$M$3,0)</f>
        <v>#REF!</v>
      </c>
      <c r="N69" s="25" t="e">
        <f>IF($N$3&lt;=#REF!,$D69*(1+(#REF!/100))^$N$3,0)</f>
        <v>#REF!</v>
      </c>
      <c r="O69" s="25" t="e">
        <f>IF($O$3&lt;=#REF!,$D69*(1+(#REF!/100))^$O$3,0)</f>
        <v>#REF!</v>
      </c>
      <c r="P69" s="25" t="e">
        <f>IF($P$3&lt;=#REF!,$D69*(1+(#REF!/100))^$P$3,0)</f>
        <v>#REF!</v>
      </c>
      <c r="Q69" s="25" t="e">
        <f>IF($Q$3&lt;=#REF!,$D69*(1+(#REF!/100))^$Q$3,0)</f>
        <v>#REF!</v>
      </c>
      <c r="R69" s="25" t="e">
        <f>IF($R$3&lt;=#REF!,$D69*(1+(#REF!/100))^$R$3,0)</f>
        <v>#REF!</v>
      </c>
      <c r="S69" s="25" t="e">
        <f>IF($S$3&lt;=#REF!,$D69*(1+(#REF!/100))^$S$3,0)</f>
        <v>#REF!</v>
      </c>
      <c r="T69" s="25" t="e">
        <f>IF($T$3&lt;=#REF!,$D69*(1+(#REF!/100))^$T$3,0)</f>
        <v>#REF!</v>
      </c>
      <c r="U69" s="25" t="e">
        <f>IF($U$3&lt;=#REF!,$D69*(1+(#REF!/100))^$U$3,0)</f>
        <v>#REF!</v>
      </c>
      <c r="V69" s="25" t="e">
        <f>IF($V$3&lt;=#REF!,$D69*(1+(#REF!/100))^$V$3,0)</f>
        <v>#REF!</v>
      </c>
      <c r="W69" s="25" t="e">
        <f>IF($W$3&lt;=#REF!,$D69*(1+(#REF!/100))^$W$3,0)</f>
        <v>#REF!</v>
      </c>
      <c r="X69" s="25" t="e">
        <f>IF($X$3&lt;=#REF!,$D69*(1+(#REF!/100))^$X$3,0)</f>
        <v>#REF!</v>
      </c>
      <c r="Y69" s="25" t="e">
        <f>IF($Y$3&lt;=#REF!,$D69*(1+(#REF!/100))^$Y$3,0)</f>
        <v>#REF!</v>
      </c>
      <c r="Z69" s="25" t="e">
        <f>IF($Z$3&lt;=#REF!,$D69*(1+(#REF!/100))^$Z$3,0)</f>
        <v>#REF!</v>
      </c>
      <c r="AA69" s="25" t="e">
        <f>IF($AA$3&lt;=#REF!,$D69*(1+(#REF!/100))^$AA$3,0)</f>
        <v>#REF!</v>
      </c>
      <c r="AB69" s="25" t="e">
        <f>IF($AB$3&lt;=#REF!,$D69*(1+(#REF!/100))^$AB$3,0)</f>
        <v>#REF!</v>
      </c>
      <c r="AC69" s="25" t="e">
        <f>IF($AC$3&lt;=#REF!,$D69*(1+(#REF!/100))^$AC$3,0)</f>
        <v>#REF!</v>
      </c>
      <c r="AD69" s="25" t="e">
        <f>IF($AD$3&lt;=#REF!,$D69*(1+(#REF!/100))^$AD$3,0)</f>
        <v>#REF!</v>
      </c>
      <c r="AE69" s="25" t="e">
        <f>IF($AE$3&lt;=#REF!,$D69*(1+(#REF!/100))^$AE$3,0)</f>
        <v>#REF!</v>
      </c>
      <c r="AF69" s="25" t="e">
        <f>IF($AF$3&lt;=#REF!,$D69*(1+(#REF!/100))^$AF$3,0)</f>
        <v>#REF!</v>
      </c>
      <c r="AG69" s="25" t="e">
        <f>IF($AG$3&lt;=#REF!,$D69*(1+(#REF!/100))^$AG$3,0)</f>
        <v>#REF!</v>
      </c>
      <c r="AH69" s="25" t="e">
        <f>IF($AH$3&lt;=#REF!,$D69*(1+(#REF!/100))^$AH$3,0)</f>
        <v>#REF!</v>
      </c>
      <c r="AI69" s="25" t="e">
        <f>IF($AI$3&lt;=#REF!,$D69*(1+(#REF!/100))^$AI$3,0)</f>
        <v>#REF!</v>
      </c>
      <c r="AJ69" s="17" t="e">
        <f>IF($AJ$3&lt;=#REF!,$D69*(1+(#REF!/100))^$AJ$3,0)</f>
        <v>#REF!</v>
      </c>
      <c r="AK69" s="17" t="e">
        <f>IF($AK$3&lt;=#REF!,$D69*(1+(#REF!/100))^$AK$3,0)</f>
        <v>#REF!</v>
      </c>
      <c r="AL69" s="17" t="e">
        <f>IF($AL$3&lt;=#REF!,$D69*(1+(#REF!/100))^$AL$3,0)</f>
        <v>#REF!</v>
      </c>
      <c r="AM69" s="17" t="e">
        <f>IF($AM$3&lt;=#REF!,$D69*(1+(#REF!/100))^$AM$3,0)</f>
        <v>#REF!</v>
      </c>
      <c r="AN69" s="17" t="e">
        <f>IF($AN$3&lt;=#REF!,$D69*(1+(#REF!/100))^$AN$3,0)</f>
        <v>#REF!</v>
      </c>
      <c r="AO69" s="17" t="e">
        <f>IF($AO$3&lt;=#REF!,$D69*(1+(#REF!/100))^$AO$3,0)</f>
        <v>#REF!</v>
      </c>
      <c r="AP69" s="17" t="e">
        <f>IF($AP$3&lt;=#REF!,$D69*(1+(#REF!/100))^$AP$3,0)</f>
        <v>#REF!</v>
      </c>
      <c r="AQ69" s="17" t="e">
        <f>IF($AQ$3&lt;=#REF!,$D69*(1+(#REF!/100))^$AQ$3,0)</f>
        <v>#REF!</v>
      </c>
      <c r="AR69" s="17" t="e">
        <f>IF($AR$3&lt;=#REF!,$D69*(1+(#REF!/100))^$AR$3,0)</f>
        <v>#REF!</v>
      </c>
      <c r="AS69" s="17" t="e">
        <f>IF($AS$3&lt;=#REF!,$D69*(1+(#REF!/100))^$AS$3,0)</f>
        <v>#REF!</v>
      </c>
    </row>
    <row r="70" spans="2:45" x14ac:dyDescent="0.25">
      <c r="B70" s="2" t="e">
        <f>#REF!</f>
        <v>#REF!</v>
      </c>
      <c r="C70" s="20"/>
      <c r="D70" s="19" t="e">
        <f>#REF!*#REF!</f>
        <v>#REF!</v>
      </c>
      <c r="E70" s="17" t="e">
        <f>NPV(#REF!,'Costos operativos proyectados'!F70:AI70)</f>
        <v>#REF!</v>
      </c>
      <c r="F70" s="25" t="e">
        <f>IF($F$3&lt;=#REF!,$D70*(1+(#REF!/100))^$F$3,0)</f>
        <v>#REF!</v>
      </c>
      <c r="G70" s="25" t="e">
        <f>IF($G$3&lt;=#REF!,$D70*(1+(#REF!/100))^$G$3,0)</f>
        <v>#REF!</v>
      </c>
      <c r="H70" s="25" t="e">
        <f>IF($H$3&lt;=#REF!,$D70*(1+(#REF!/100))^$H$3,0)</f>
        <v>#REF!</v>
      </c>
      <c r="I70" s="25" t="e">
        <f>IF($I$3&lt;=#REF!,$D70*(1+(#REF!/100))^$I$3,0)</f>
        <v>#REF!</v>
      </c>
      <c r="J70" s="25" t="e">
        <f>IF($J$3&lt;=#REF!,$D70*(1+(#REF!/100))^$J$3,0)</f>
        <v>#REF!</v>
      </c>
      <c r="K70" s="25" t="e">
        <f>IF($K$3&lt;=#REF!,$D70*(1+(#REF!/100))^$K$3,0)</f>
        <v>#REF!</v>
      </c>
      <c r="L70" s="25" t="e">
        <f>IF($L$3&lt;=#REF!,$D70*(1+(#REF!/100))^$L$3,0)</f>
        <v>#REF!</v>
      </c>
      <c r="M70" s="25" t="e">
        <f>IF($M$3&lt;=#REF!,$D70*(1+(#REF!/100))^$M$3,0)</f>
        <v>#REF!</v>
      </c>
      <c r="N70" s="25" t="e">
        <f>IF($N$3&lt;=#REF!,$D70*(1+(#REF!/100))^$N$3,0)</f>
        <v>#REF!</v>
      </c>
      <c r="O70" s="25" t="e">
        <f>IF($O$3&lt;=#REF!,$D70*(1+(#REF!/100))^$O$3,0)</f>
        <v>#REF!</v>
      </c>
      <c r="P70" s="25" t="e">
        <f>IF($P$3&lt;=#REF!,$D70*(1+(#REF!/100))^$P$3,0)</f>
        <v>#REF!</v>
      </c>
      <c r="Q70" s="25" t="e">
        <f>IF($Q$3&lt;=#REF!,$D70*(1+(#REF!/100))^$Q$3,0)</f>
        <v>#REF!</v>
      </c>
      <c r="R70" s="25" t="e">
        <f>IF($R$3&lt;=#REF!,$D70*(1+(#REF!/100))^$R$3,0)</f>
        <v>#REF!</v>
      </c>
      <c r="S70" s="25" t="e">
        <f>IF($S$3&lt;=#REF!,$D70*(1+(#REF!/100))^$S$3,0)</f>
        <v>#REF!</v>
      </c>
      <c r="T70" s="25" t="e">
        <f>IF($T$3&lt;=#REF!,$D70*(1+(#REF!/100))^$T$3,0)</f>
        <v>#REF!</v>
      </c>
      <c r="U70" s="25" t="e">
        <f>IF($U$3&lt;=#REF!,$D70*(1+(#REF!/100))^$U$3,0)</f>
        <v>#REF!</v>
      </c>
      <c r="V70" s="25" t="e">
        <f>IF($V$3&lt;=#REF!,$D70*(1+(#REF!/100))^$V$3,0)</f>
        <v>#REF!</v>
      </c>
      <c r="W70" s="25" t="e">
        <f>IF($W$3&lt;=#REF!,$D70*(1+(#REF!/100))^$W$3,0)</f>
        <v>#REF!</v>
      </c>
      <c r="X70" s="25" t="e">
        <f>IF($X$3&lt;=#REF!,$D70*(1+(#REF!/100))^$X$3,0)</f>
        <v>#REF!</v>
      </c>
      <c r="Y70" s="25" t="e">
        <f>IF($Y$3&lt;=#REF!,$D70*(1+(#REF!/100))^$Y$3,0)</f>
        <v>#REF!</v>
      </c>
      <c r="Z70" s="25" t="e">
        <f>IF($Z$3&lt;=#REF!,$D70*(1+(#REF!/100))^$Z$3,0)</f>
        <v>#REF!</v>
      </c>
      <c r="AA70" s="25" t="e">
        <f>IF($AA$3&lt;=#REF!,$D70*(1+(#REF!/100))^$AA$3,0)</f>
        <v>#REF!</v>
      </c>
      <c r="AB70" s="25" t="e">
        <f>IF($AB$3&lt;=#REF!,$D70*(1+(#REF!/100))^$AB$3,0)</f>
        <v>#REF!</v>
      </c>
      <c r="AC70" s="25" t="e">
        <f>IF($AC$3&lt;=#REF!,$D70*(1+(#REF!/100))^$AC$3,0)</f>
        <v>#REF!</v>
      </c>
      <c r="AD70" s="25" t="e">
        <f>IF($AD$3&lt;=#REF!,$D70*(1+(#REF!/100))^$AD$3,0)</f>
        <v>#REF!</v>
      </c>
      <c r="AE70" s="25" t="e">
        <f>IF($AE$3&lt;=#REF!,$D70*(1+(#REF!/100))^$AE$3,0)</f>
        <v>#REF!</v>
      </c>
      <c r="AF70" s="25" t="e">
        <f>IF($AF$3&lt;=#REF!,$D70*(1+(#REF!/100))^$AF$3,0)</f>
        <v>#REF!</v>
      </c>
      <c r="AG70" s="25" t="e">
        <f>IF($AG$3&lt;=#REF!,$D70*(1+(#REF!/100))^$AG$3,0)</f>
        <v>#REF!</v>
      </c>
      <c r="AH70" s="25" t="e">
        <f>IF($AH$3&lt;=#REF!,$D70*(1+(#REF!/100))^$AH$3,0)</f>
        <v>#REF!</v>
      </c>
      <c r="AI70" s="25" t="e">
        <f>IF($AI$3&lt;=#REF!,$D70*(1+(#REF!/100))^$AI$3,0)</f>
        <v>#REF!</v>
      </c>
      <c r="AJ70" s="17" t="e">
        <f>IF($AJ$3&lt;=#REF!,$D70*(1+(#REF!/100))^$AJ$3,0)</f>
        <v>#REF!</v>
      </c>
      <c r="AK70" s="17" t="e">
        <f>IF($AK$3&lt;=#REF!,$D70*(1+(#REF!/100))^$AK$3,0)</f>
        <v>#REF!</v>
      </c>
      <c r="AL70" s="17" t="e">
        <f>IF($AL$3&lt;=#REF!,$D70*(1+(#REF!/100))^$AL$3,0)</f>
        <v>#REF!</v>
      </c>
      <c r="AM70" s="17" t="e">
        <f>IF($AM$3&lt;=#REF!,$D70*(1+(#REF!/100))^$AM$3,0)</f>
        <v>#REF!</v>
      </c>
      <c r="AN70" s="17" t="e">
        <f>IF($AN$3&lt;=#REF!,$D70*(1+(#REF!/100))^$AN$3,0)</f>
        <v>#REF!</v>
      </c>
      <c r="AO70" s="17" t="e">
        <f>IF($AO$3&lt;=#REF!,$D70*(1+(#REF!/100))^$AO$3,0)</f>
        <v>#REF!</v>
      </c>
      <c r="AP70" s="17" t="e">
        <f>IF($AP$3&lt;=#REF!,$D70*(1+(#REF!/100))^$AP$3,0)</f>
        <v>#REF!</v>
      </c>
      <c r="AQ70" s="17" t="e">
        <f>IF($AQ$3&lt;=#REF!,$D70*(1+(#REF!/100))^$AQ$3,0)</f>
        <v>#REF!</v>
      </c>
      <c r="AR70" s="17" t="e">
        <f>IF($AR$3&lt;=#REF!,$D70*(1+(#REF!/100))^$AR$3,0)</f>
        <v>#REF!</v>
      </c>
      <c r="AS70" s="17" t="e">
        <f>IF($AS$3&lt;=#REF!,$D70*(1+(#REF!/100))^$AS$3,0)</f>
        <v>#REF!</v>
      </c>
    </row>
    <row r="71" spans="2:45" x14ac:dyDescent="0.25">
      <c r="B71" s="2" t="e">
        <f>#REF!</f>
        <v>#REF!</v>
      </c>
      <c r="C71" s="21"/>
      <c r="D71" s="19" t="e">
        <f>#REF!*#REF!</f>
        <v>#REF!</v>
      </c>
      <c r="E71" s="17" t="e">
        <f>NPV(#REF!,'Costos operativos proyectados'!F71:AI71)</f>
        <v>#REF!</v>
      </c>
      <c r="F71" s="25" t="e">
        <f>IF($F$3&lt;=#REF!,$D71*(1+(#REF!/100))^$F$3,0)</f>
        <v>#REF!</v>
      </c>
      <c r="G71" s="25" t="e">
        <f>IF($G$3&lt;=#REF!,$D71*(1+(#REF!/100))^$G$3,0)</f>
        <v>#REF!</v>
      </c>
      <c r="H71" s="25" t="e">
        <f>IF($H$3&lt;=#REF!,$D71*(1+(#REF!/100))^$H$3,0)</f>
        <v>#REF!</v>
      </c>
      <c r="I71" s="25" t="e">
        <f>IF($I$3&lt;=#REF!,$D71*(1+(#REF!/100))^$I$3,0)</f>
        <v>#REF!</v>
      </c>
      <c r="J71" s="25" t="e">
        <f>IF($J$3&lt;=#REF!,$D71*(1+(#REF!/100))^$J$3,0)</f>
        <v>#REF!</v>
      </c>
      <c r="K71" s="25" t="e">
        <f>IF($K$3&lt;=#REF!,$D71*(1+(#REF!/100))^$K$3,0)</f>
        <v>#REF!</v>
      </c>
      <c r="L71" s="25" t="e">
        <f>IF($L$3&lt;=#REF!,$D71*(1+(#REF!/100))^$L$3,0)</f>
        <v>#REF!</v>
      </c>
      <c r="M71" s="25" t="e">
        <f>IF($M$3&lt;=#REF!,$D71*(1+(#REF!/100))^$M$3,0)</f>
        <v>#REF!</v>
      </c>
      <c r="N71" s="25" t="e">
        <f>IF($N$3&lt;=#REF!,$D71*(1+(#REF!/100))^$N$3,0)</f>
        <v>#REF!</v>
      </c>
      <c r="O71" s="25" t="e">
        <f>IF($O$3&lt;=#REF!,$D71*(1+(#REF!/100))^$O$3,0)</f>
        <v>#REF!</v>
      </c>
      <c r="P71" s="25" t="e">
        <f>IF($P$3&lt;=#REF!,$D71*(1+(#REF!/100))^$P$3,0)</f>
        <v>#REF!</v>
      </c>
      <c r="Q71" s="25" t="e">
        <f>IF($Q$3&lt;=#REF!,$D71*(1+(#REF!/100))^$Q$3,0)</f>
        <v>#REF!</v>
      </c>
      <c r="R71" s="25" t="e">
        <f>IF($R$3&lt;=#REF!,$D71*(1+(#REF!/100))^$R$3,0)</f>
        <v>#REF!</v>
      </c>
      <c r="S71" s="25" t="e">
        <f>IF($S$3&lt;=#REF!,$D71*(1+(#REF!/100))^$S$3,0)</f>
        <v>#REF!</v>
      </c>
      <c r="T71" s="25" t="e">
        <f>IF($T$3&lt;=#REF!,$D71*(1+(#REF!/100))^$T$3,0)</f>
        <v>#REF!</v>
      </c>
      <c r="U71" s="25" t="e">
        <f>IF($U$3&lt;=#REF!,$D71*(1+(#REF!/100))^$U$3,0)</f>
        <v>#REF!</v>
      </c>
      <c r="V71" s="25" t="e">
        <f>IF($V$3&lt;=#REF!,$D71*(1+(#REF!/100))^$V$3,0)</f>
        <v>#REF!</v>
      </c>
      <c r="W71" s="25" t="e">
        <f>IF($W$3&lt;=#REF!,$D71*(1+(#REF!/100))^$W$3,0)</f>
        <v>#REF!</v>
      </c>
      <c r="X71" s="25" t="e">
        <f>IF($X$3&lt;=#REF!,$D71*(1+(#REF!/100))^$X$3,0)</f>
        <v>#REF!</v>
      </c>
      <c r="Y71" s="25" t="e">
        <f>IF($Y$3&lt;=#REF!,$D71*(1+(#REF!/100))^$Y$3,0)</f>
        <v>#REF!</v>
      </c>
      <c r="Z71" s="25" t="e">
        <f>IF($Z$3&lt;=#REF!,$D71*(1+(#REF!/100))^$Z$3,0)</f>
        <v>#REF!</v>
      </c>
      <c r="AA71" s="25" t="e">
        <f>IF($AA$3&lt;=#REF!,$D71*(1+(#REF!/100))^$AA$3,0)</f>
        <v>#REF!</v>
      </c>
      <c r="AB71" s="25" t="e">
        <f>IF($AB$3&lt;=#REF!,$D71*(1+(#REF!/100))^$AB$3,0)</f>
        <v>#REF!</v>
      </c>
      <c r="AC71" s="25" t="e">
        <f>IF($AC$3&lt;=#REF!,$D71*(1+(#REF!/100))^$AC$3,0)</f>
        <v>#REF!</v>
      </c>
      <c r="AD71" s="25" t="e">
        <f>IF($AD$3&lt;=#REF!,$D71*(1+(#REF!/100))^$AD$3,0)</f>
        <v>#REF!</v>
      </c>
      <c r="AE71" s="25" t="e">
        <f>IF($AE$3&lt;=#REF!,$D71*(1+(#REF!/100))^$AE$3,0)</f>
        <v>#REF!</v>
      </c>
      <c r="AF71" s="25" t="e">
        <f>IF($AF$3&lt;=#REF!,$D71*(1+(#REF!/100))^$AF$3,0)</f>
        <v>#REF!</v>
      </c>
      <c r="AG71" s="25" t="e">
        <f>IF($AG$3&lt;=#REF!,$D71*(1+(#REF!/100))^$AG$3,0)</f>
        <v>#REF!</v>
      </c>
      <c r="AH71" s="25" t="e">
        <f>IF($AH$3&lt;=#REF!,$D71*(1+(#REF!/100))^$AH$3,0)</f>
        <v>#REF!</v>
      </c>
      <c r="AI71" s="25" t="e">
        <f>IF($AI$3&lt;=#REF!,$D71*(1+(#REF!/100))^$AI$3,0)</f>
        <v>#REF!</v>
      </c>
      <c r="AJ71" s="17" t="e">
        <f>IF($AJ$3&lt;=#REF!,$D71*(1+(#REF!/100))^$AJ$3,0)</f>
        <v>#REF!</v>
      </c>
      <c r="AK71" s="17" t="e">
        <f>IF($AK$3&lt;=#REF!,$D71*(1+(#REF!/100))^$AK$3,0)</f>
        <v>#REF!</v>
      </c>
      <c r="AL71" s="17" t="e">
        <f>IF($AL$3&lt;=#REF!,$D71*(1+(#REF!/100))^$AL$3,0)</f>
        <v>#REF!</v>
      </c>
      <c r="AM71" s="17" t="e">
        <f>IF($AM$3&lt;=#REF!,$D71*(1+(#REF!/100))^$AM$3,0)</f>
        <v>#REF!</v>
      </c>
      <c r="AN71" s="17" t="e">
        <f>IF($AN$3&lt;=#REF!,$D71*(1+(#REF!/100))^$AN$3,0)</f>
        <v>#REF!</v>
      </c>
      <c r="AO71" s="17" t="e">
        <f>IF($AO$3&lt;=#REF!,$D71*(1+(#REF!/100))^$AO$3,0)</f>
        <v>#REF!</v>
      </c>
      <c r="AP71" s="17" t="e">
        <f>IF($AP$3&lt;=#REF!,$D71*(1+(#REF!/100))^$AP$3,0)</f>
        <v>#REF!</v>
      </c>
      <c r="AQ71" s="17" t="e">
        <f>IF($AQ$3&lt;=#REF!,$D71*(1+(#REF!/100))^$AQ$3,0)</f>
        <v>#REF!</v>
      </c>
      <c r="AR71" s="17" t="e">
        <f>IF($AR$3&lt;=#REF!,$D71*(1+(#REF!/100))^$AR$3,0)</f>
        <v>#REF!</v>
      </c>
      <c r="AS71" s="17" t="e">
        <f>IF($AS$3&lt;=#REF!,$D71*(1+(#REF!/100))^$AS$3,0)</f>
        <v>#REF!</v>
      </c>
    </row>
    <row r="72" spans="2:45" x14ac:dyDescent="0.25">
      <c r="B72" s="2" t="e">
        <f>#REF!</f>
        <v>#REF!</v>
      </c>
      <c r="C72" s="20"/>
      <c r="D72" s="19" t="e">
        <f>#REF!*#REF!</f>
        <v>#REF!</v>
      </c>
      <c r="E72" s="17" t="e">
        <f>NPV(#REF!,'Costos operativos proyectados'!F72:AI72)</f>
        <v>#REF!</v>
      </c>
      <c r="F72" s="25" t="e">
        <f>IF($F$3&lt;=#REF!,$D72*(1+(#REF!/100))^$F$3,0)</f>
        <v>#REF!</v>
      </c>
      <c r="G72" s="25" t="e">
        <f>IF($G$3&lt;=#REF!,$D72*(1+(#REF!/100))^$G$3,0)</f>
        <v>#REF!</v>
      </c>
      <c r="H72" s="25" t="e">
        <f>IF($H$3&lt;=#REF!,$D72*(1+(#REF!/100))^$H$3,0)</f>
        <v>#REF!</v>
      </c>
      <c r="I72" s="25" t="e">
        <f>IF($I$3&lt;=#REF!,$D72*(1+(#REF!/100))^$I$3,0)</f>
        <v>#REF!</v>
      </c>
      <c r="J72" s="25" t="e">
        <f>IF($J$3&lt;=#REF!,$D72*(1+(#REF!/100))^$J$3,0)</f>
        <v>#REF!</v>
      </c>
      <c r="K72" s="25" t="e">
        <f>IF($K$3&lt;=#REF!,$D72*(1+(#REF!/100))^$K$3,0)</f>
        <v>#REF!</v>
      </c>
      <c r="L72" s="25" t="e">
        <f>IF($L$3&lt;=#REF!,$D72*(1+(#REF!/100))^$L$3,0)</f>
        <v>#REF!</v>
      </c>
      <c r="M72" s="25" t="e">
        <f>IF($M$3&lt;=#REF!,$D72*(1+(#REF!/100))^$M$3,0)</f>
        <v>#REF!</v>
      </c>
      <c r="N72" s="25" t="e">
        <f>IF($N$3&lt;=#REF!,$D72*(1+(#REF!/100))^$N$3,0)</f>
        <v>#REF!</v>
      </c>
      <c r="O72" s="25" t="e">
        <f>IF($O$3&lt;=#REF!,$D72*(1+(#REF!/100))^$O$3,0)</f>
        <v>#REF!</v>
      </c>
      <c r="P72" s="25" t="e">
        <f>IF($P$3&lt;=#REF!,$D72*(1+(#REF!/100))^$P$3,0)</f>
        <v>#REF!</v>
      </c>
      <c r="Q72" s="25" t="e">
        <f>IF($Q$3&lt;=#REF!,$D72*(1+(#REF!/100))^$Q$3,0)</f>
        <v>#REF!</v>
      </c>
      <c r="R72" s="25" t="e">
        <f>IF($R$3&lt;=#REF!,$D72*(1+(#REF!/100))^$R$3,0)</f>
        <v>#REF!</v>
      </c>
      <c r="S72" s="25" t="e">
        <f>IF($S$3&lt;=#REF!,$D72*(1+(#REF!/100))^$S$3,0)</f>
        <v>#REF!</v>
      </c>
      <c r="T72" s="25" t="e">
        <f>IF($T$3&lt;=#REF!,$D72*(1+(#REF!/100))^$T$3,0)</f>
        <v>#REF!</v>
      </c>
      <c r="U72" s="25" t="e">
        <f>IF($U$3&lt;=#REF!,$D72*(1+(#REF!/100))^$U$3,0)</f>
        <v>#REF!</v>
      </c>
      <c r="V72" s="25" t="e">
        <f>IF($V$3&lt;=#REF!,$D72*(1+(#REF!/100))^$V$3,0)</f>
        <v>#REF!</v>
      </c>
      <c r="W72" s="25" t="e">
        <f>IF($W$3&lt;=#REF!,$D72*(1+(#REF!/100))^$W$3,0)</f>
        <v>#REF!</v>
      </c>
      <c r="X72" s="25" t="e">
        <f>IF($X$3&lt;=#REF!,$D72*(1+(#REF!/100))^$X$3,0)</f>
        <v>#REF!</v>
      </c>
      <c r="Y72" s="25" t="e">
        <f>IF($Y$3&lt;=#REF!,$D72*(1+(#REF!/100))^$Y$3,0)</f>
        <v>#REF!</v>
      </c>
      <c r="Z72" s="25" t="e">
        <f>IF($Z$3&lt;=#REF!,$D72*(1+(#REF!/100))^$Z$3,0)</f>
        <v>#REF!</v>
      </c>
      <c r="AA72" s="25" t="e">
        <f>IF($AA$3&lt;=#REF!,$D72*(1+(#REF!/100))^$AA$3,0)</f>
        <v>#REF!</v>
      </c>
      <c r="AB72" s="25" t="e">
        <f>IF($AB$3&lt;=#REF!,$D72*(1+(#REF!/100))^$AB$3,0)</f>
        <v>#REF!</v>
      </c>
      <c r="AC72" s="25" t="e">
        <f>IF($AC$3&lt;=#REF!,$D72*(1+(#REF!/100))^$AC$3,0)</f>
        <v>#REF!</v>
      </c>
      <c r="AD72" s="25" t="e">
        <f>IF($AD$3&lt;=#REF!,$D72*(1+(#REF!/100))^$AD$3,0)</f>
        <v>#REF!</v>
      </c>
      <c r="AE72" s="25" t="e">
        <f>IF($AE$3&lt;=#REF!,$D72*(1+(#REF!/100))^$AE$3,0)</f>
        <v>#REF!</v>
      </c>
      <c r="AF72" s="25" t="e">
        <f>IF($AF$3&lt;=#REF!,$D72*(1+(#REF!/100))^$AF$3,0)</f>
        <v>#REF!</v>
      </c>
      <c r="AG72" s="25" t="e">
        <f>IF($AG$3&lt;=#REF!,$D72*(1+(#REF!/100))^$AG$3,0)</f>
        <v>#REF!</v>
      </c>
      <c r="AH72" s="25" t="e">
        <f>IF($AH$3&lt;=#REF!,$D72*(1+(#REF!/100))^$AH$3,0)</f>
        <v>#REF!</v>
      </c>
      <c r="AI72" s="25" t="e">
        <f>IF($AI$3&lt;=#REF!,$D72*(1+(#REF!/100))^$AI$3,0)</f>
        <v>#REF!</v>
      </c>
      <c r="AJ72" s="17" t="e">
        <f>IF($AJ$3&lt;=#REF!,$D72*(1+(#REF!/100))^$AJ$3,0)</f>
        <v>#REF!</v>
      </c>
      <c r="AK72" s="17" t="e">
        <f>IF($AK$3&lt;=#REF!,$D72*(1+(#REF!/100))^$AK$3,0)</f>
        <v>#REF!</v>
      </c>
      <c r="AL72" s="17" t="e">
        <f>IF($AL$3&lt;=#REF!,$D72*(1+(#REF!/100))^$AL$3,0)</f>
        <v>#REF!</v>
      </c>
      <c r="AM72" s="17" t="e">
        <f>IF($AM$3&lt;=#REF!,$D72*(1+(#REF!/100))^$AM$3,0)</f>
        <v>#REF!</v>
      </c>
      <c r="AN72" s="17" t="e">
        <f>IF($AN$3&lt;=#REF!,$D72*(1+(#REF!/100))^$AN$3,0)</f>
        <v>#REF!</v>
      </c>
      <c r="AO72" s="17" t="e">
        <f>IF($AO$3&lt;=#REF!,$D72*(1+(#REF!/100))^$AO$3,0)</f>
        <v>#REF!</v>
      </c>
      <c r="AP72" s="17" t="e">
        <f>IF($AP$3&lt;=#REF!,$D72*(1+(#REF!/100))^$AP$3,0)</f>
        <v>#REF!</v>
      </c>
      <c r="AQ72" s="17" t="e">
        <f>IF($AQ$3&lt;=#REF!,$D72*(1+(#REF!/100))^$AQ$3,0)</f>
        <v>#REF!</v>
      </c>
      <c r="AR72" s="17" t="e">
        <f>IF($AR$3&lt;=#REF!,$D72*(1+(#REF!/100))^$AR$3,0)</f>
        <v>#REF!</v>
      </c>
      <c r="AS72" s="17" t="e">
        <f>IF($AS$3&lt;=#REF!,$D72*(1+(#REF!/100))^$AS$3,0)</f>
        <v>#REF!</v>
      </c>
    </row>
    <row r="73" spans="2:45" x14ac:dyDescent="0.25">
      <c r="B73" s="2" t="e">
        <f>#REF!</f>
        <v>#REF!</v>
      </c>
      <c r="C73" s="2">
        <v>1000</v>
      </c>
      <c r="D73" s="19" t="e">
        <f>#REF!*#REF!</f>
        <v>#REF!</v>
      </c>
      <c r="E73" s="17" t="e">
        <f>NPV(#REF!,'Costos operativos proyectados'!F73:AI73)</f>
        <v>#REF!</v>
      </c>
      <c r="F73" s="17" t="e">
        <f>IF($F$3&lt;=#REF!,$D73*(1+(#REF!/100))^$F$3,0)</f>
        <v>#REF!</v>
      </c>
      <c r="G73" s="17" t="e">
        <f>IF($G$3&lt;=#REF!,$D73*(1+(#REF!/100))^$G$3,0)</f>
        <v>#REF!</v>
      </c>
      <c r="H73" s="17" t="e">
        <f>IF($H$3&lt;=#REF!,$D73*(1+(#REF!/100))^$H$3,0)</f>
        <v>#REF!</v>
      </c>
      <c r="I73" s="17" t="e">
        <f>IF($I$3&lt;=#REF!,$D73*(1+(#REF!/100))^$I$3,0)</f>
        <v>#REF!</v>
      </c>
      <c r="J73" s="17" t="e">
        <f>IF($J$3&lt;=#REF!,$D73*(1+(#REF!/100))^$J$3,0)</f>
        <v>#REF!</v>
      </c>
      <c r="K73" s="17" t="e">
        <f>IF($K$3&lt;=#REF!,$D73*(1+(#REF!/100))^$K$3,0)</f>
        <v>#REF!</v>
      </c>
      <c r="L73" s="17" t="e">
        <f>IF($L$3&lt;=#REF!,$D73*(1+(#REF!/100))^$L$3,0)</f>
        <v>#REF!</v>
      </c>
      <c r="M73" s="17" t="e">
        <f>IF($M$3&lt;=#REF!,$D73*(1+(#REF!/100))^$M$3,0)</f>
        <v>#REF!</v>
      </c>
      <c r="N73" s="25" t="e">
        <f>IF($N$3&lt;=#REF!,$D73*(1+(#REF!/100))^$N$3,0)</f>
        <v>#REF!</v>
      </c>
      <c r="O73" s="17" t="e">
        <f>IF($O$3&lt;=#REF!,$D73*(1+(#REF!/100))^$O$3,0)</f>
        <v>#REF!</v>
      </c>
      <c r="P73" s="25" t="e">
        <f>IF($P$3&lt;=#REF!,$D73*(1+(#REF!/100))^$P$3,0)</f>
        <v>#REF!</v>
      </c>
      <c r="Q73" s="17" t="e">
        <f>IF($Q$3&lt;=#REF!,$D73*(1+(#REF!/100))^$Q$3,0)</f>
        <v>#REF!</v>
      </c>
      <c r="R73" s="17" t="e">
        <f>IF($R$3&lt;=#REF!,$D73*(1+(#REF!/100))^$R$3,0)</f>
        <v>#REF!</v>
      </c>
      <c r="S73" s="17" t="e">
        <f>IF($S$3&lt;=#REF!,$D73*(1+(#REF!/100))^$S$3,0)</f>
        <v>#REF!</v>
      </c>
      <c r="T73" s="17" t="e">
        <f>IF($T$3&lt;=#REF!,$D73*(1+(#REF!/100))^$T$3,0)</f>
        <v>#REF!</v>
      </c>
      <c r="U73" s="17" t="e">
        <f>IF($U$3&lt;=#REF!,$D73*(1+(#REF!/100))^$U$3,0)</f>
        <v>#REF!</v>
      </c>
      <c r="V73" s="17" t="e">
        <f>IF($V$3&lt;=#REF!,$D73*(1+(#REF!/100))^$V$3,0)</f>
        <v>#REF!</v>
      </c>
      <c r="W73" s="17" t="e">
        <f>IF($W$3&lt;=#REF!,$D73*(1+(#REF!/100))^$W$3,0)</f>
        <v>#REF!</v>
      </c>
      <c r="X73" s="25" t="e">
        <f>IF($X$3&lt;=#REF!,$D73*(1+(#REF!/100))^$X$3,0)</f>
        <v>#REF!</v>
      </c>
      <c r="Y73" s="17" t="e">
        <f>IF($Y$3&lt;=#REF!,$D73*(1+(#REF!/100))^$Y$3,0)</f>
        <v>#REF!</v>
      </c>
      <c r="Z73" s="17" t="e">
        <f>IF($Z$3&lt;=#REF!,$D73*(1+(#REF!/100))^$Z$3,0)</f>
        <v>#REF!</v>
      </c>
      <c r="AA73" s="17" t="e">
        <f>IF($AA$3&lt;=#REF!,$D73*(1+(#REF!/100))^$AA$3,0)</f>
        <v>#REF!</v>
      </c>
      <c r="AB73" s="17" t="e">
        <f>IF($AB$3&lt;=#REF!,$D73*(1+(#REF!/100))^$AB$3,0)</f>
        <v>#REF!</v>
      </c>
      <c r="AC73" s="17" t="e">
        <f>IF($AC$3&lt;=#REF!,$D73*(1+(#REF!/100))^$AC$3,0)</f>
        <v>#REF!</v>
      </c>
      <c r="AD73" s="17" t="e">
        <f>IF($AD$3&lt;=#REF!,$D73*(1+(#REF!/100))^$AD$3,0)</f>
        <v>#REF!</v>
      </c>
      <c r="AE73" s="17" t="e">
        <f>IF($AE$3&lt;=#REF!,$D73*(1+(#REF!/100))^$AE$3,0)</f>
        <v>#REF!</v>
      </c>
      <c r="AF73" s="17" t="e">
        <f>IF($AF$3&lt;=#REF!,$D73*(1+(#REF!/100))^$AF$3,0)</f>
        <v>#REF!</v>
      </c>
      <c r="AG73" s="17" t="e">
        <f>IF($AG$3&lt;=#REF!,$D73*(1+(#REF!/100))^$AG$3,0)</f>
        <v>#REF!</v>
      </c>
      <c r="AH73" s="17" t="e">
        <f>IF($AH$3&lt;=#REF!,$D73*(1+(#REF!/100))^$AH$3,0)</f>
        <v>#REF!</v>
      </c>
      <c r="AI73" s="17" t="e">
        <f>IF($AI$3&lt;=#REF!,$D73*(1+(#REF!/100))^$AI$3,0)</f>
        <v>#REF!</v>
      </c>
      <c r="AJ73" s="17" t="e">
        <f>IF($AJ$3&lt;=#REF!,$D73*(1+(#REF!/100))^$AJ$3,0)</f>
        <v>#REF!</v>
      </c>
      <c r="AK73" s="17" t="e">
        <f>IF($AK$3&lt;=#REF!,$D73*(1+(#REF!/100))^$AK$3,0)</f>
        <v>#REF!</v>
      </c>
      <c r="AL73" s="17" t="e">
        <f>IF($AL$3&lt;=#REF!,$D73*(1+(#REF!/100))^$AL$3,0)</f>
        <v>#REF!</v>
      </c>
      <c r="AM73" s="17" t="e">
        <f>IF($AM$3&lt;=#REF!,$D73*(1+(#REF!/100))^$AM$3,0)</f>
        <v>#REF!</v>
      </c>
      <c r="AN73" s="17" t="e">
        <f>IF($AN$3&lt;=#REF!,$D73*(1+(#REF!/100))^$AN$3,0)</f>
        <v>#REF!</v>
      </c>
      <c r="AO73" s="17" t="e">
        <f>IF($AO$3&lt;=#REF!,$D73*(1+(#REF!/100))^$AO$3,0)</f>
        <v>#REF!</v>
      </c>
      <c r="AP73" s="17" t="e">
        <f>IF($AP$3&lt;=#REF!,$D73*(1+(#REF!/100))^$AP$3,0)</f>
        <v>#REF!</v>
      </c>
      <c r="AQ73" s="17" t="e">
        <f>IF($AQ$3&lt;=#REF!,$D73*(1+(#REF!/100))^$AQ$3,0)</f>
        <v>#REF!</v>
      </c>
      <c r="AR73" s="17" t="e">
        <f>IF($AR$3&lt;=#REF!,$D73*(1+(#REF!/100))^$AR$3,0)</f>
        <v>#REF!</v>
      </c>
      <c r="AS73" s="17" t="e">
        <f>IF($AS$3&lt;=#REF!,$D73*(1+(#REF!/100))^$AS$3,0)</f>
        <v>#REF!</v>
      </c>
    </row>
    <row r="74" spans="2:45" x14ac:dyDescent="0.25">
      <c r="B74" s="2" t="e">
        <f>#REF!</f>
        <v>#REF!</v>
      </c>
      <c r="C74" s="24">
        <v>795</v>
      </c>
      <c r="D74" s="19" t="e">
        <f>#REF!*#REF!</f>
        <v>#REF!</v>
      </c>
      <c r="E74" s="17" t="e">
        <f>NPV(#REF!,'Costos operativos proyectados'!F74:AI74)</f>
        <v>#REF!</v>
      </c>
      <c r="F74" s="25" t="e">
        <f>IF($F$3&lt;=#REF!,$D74*(1+(#REF!/100))^$F$3,0)</f>
        <v>#REF!</v>
      </c>
      <c r="G74" s="25" t="e">
        <f>IF($G$3&lt;=#REF!,$D74*(1+(#REF!/100))^$G$3,0)</f>
        <v>#REF!</v>
      </c>
      <c r="H74" s="25" t="e">
        <f>IF($H$3&lt;=#REF!,$D74*(1+(#REF!/100))^$H$3,0)</f>
        <v>#REF!</v>
      </c>
      <c r="I74" s="25" t="e">
        <f>IF($I$3&lt;=#REF!,$D74*(1+(#REF!/100))^$I$3,0)</f>
        <v>#REF!</v>
      </c>
      <c r="J74" s="25" t="e">
        <f>IF($J$3&lt;=#REF!,$D74*(1+(#REF!/100))^$J$3,0)</f>
        <v>#REF!</v>
      </c>
      <c r="K74" s="25" t="e">
        <f>IF($K$3&lt;=#REF!,$D74*(1+(#REF!/100))^$K$3,0)</f>
        <v>#REF!</v>
      </c>
      <c r="L74" s="25" t="e">
        <f>IF($L$3&lt;=#REF!,$D74*(1+(#REF!/100))^$L$3,0)</f>
        <v>#REF!</v>
      </c>
      <c r="M74" s="25" t="e">
        <f>IF($M$3&lt;=#REF!,$D74*(1+(#REF!/100))^$M$3,0)</f>
        <v>#REF!</v>
      </c>
      <c r="N74" s="25" t="e">
        <f>IF($N$3&lt;=#REF!,$D74*(1+(#REF!/100))^$N$3,0)</f>
        <v>#REF!</v>
      </c>
      <c r="O74" s="25" t="e">
        <f>IF($O$3&lt;=#REF!,$D74*(1+(#REF!/100))^$O$3,0)</f>
        <v>#REF!</v>
      </c>
      <c r="P74" s="25" t="e">
        <f>IF($P$3&lt;=#REF!,$D74*(1+(#REF!/100))^$P$3,0)</f>
        <v>#REF!</v>
      </c>
      <c r="Q74" s="25" t="e">
        <f>IF($Q$3&lt;=#REF!,$D74*(1+(#REF!/100))^$Q$3,0)</f>
        <v>#REF!</v>
      </c>
      <c r="R74" s="25" t="e">
        <f>IF($R$3&lt;=#REF!,$D74*(1+(#REF!/100))^$R$3,0)</f>
        <v>#REF!</v>
      </c>
      <c r="S74" s="25" t="e">
        <f>IF($S$3&lt;=#REF!,$D74*(1+(#REF!/100))^$S$3,0)</f>
        <v>#REF!</v>
      </c>
      <c r="T74" s="25" t="e">
        <f>IF($T$3&lt;=#REF!,$D74*(1+(#REF!/100))^$T$3,0)</f>
        <v>#REF!</v>
      </c>
      <c r="U74" s="25" t="e">
        <f>IF($U$3&lt;=#REF!,$D74*(1+(#REF!/100))^$U$3,0)</f>
        <v>#REF!</v>
      </c>
      <c r="V74" s="25" t="e">
        <f>IF($V$3&lt;=#REF!,$D74*(1+(#REF!/100))^$V$3,0)</f>
        <v>#REF!</v>
      </c>
      <c r="W74" s="25" t="e">
        <f>IF($W$3&lt;=#REF!,$D74*(1+(#REF!/100))^$W$3,0)</f>
        <v>#REF!</v>
      </c>
      <c r="X74" s="25" t="e">
        <f>IF($X$3&lt;=#REF!,$D74*(1+(#REF!/100))^$X$3,0)</f>
        <v>#REF!</v>
      </c>
      <c r="Y74" s="25" t="e">
        <f>IF($Y$3&lt;=#REF!,$D74*(1+(#REF!/100))^$Y$3,0)</f>
        <v>#REF!</v>
      </c>
      <c r="Z74" s="25" t="e">
        <f>IF($Z$3&lt;=#REF!,$D74*(1+(#REF!/100))^$Z$3,0)</f>
        <v>#REF!</v>
      </c>
      <c r="AA74" s="25" t="e">
        <f>IF($AA$3&lt;=#REF!,$D74*(1+(#REF!/100))^$AA$3,0)</f>
        <v>#REF!</v>
      </c>
      <c r="AB74" s="25" t="e">
        <f>IF($AB$3&lt;=#REF!,$D74*(1+(#REF!/100))^$AB$3,0)</f>
        <v>#REF!</v>
      </c>
      <c r="AC74" s="25" t="e">
        <f>IF($AC$3&lt;=#REF!,$D74*(1+(#REF!/100))^$AC$3,0)</f>
        <v>#REF!</v>
      </c>
      <c r="AD74" s="25" t="e">
        <f>IF($AD$3&lt;=#REF!,$D74*(1+(#REF!/100))^$AD$3,0)</f>
        <v>#REF!</v>
      </c>
      <c r="AE74" s="25" t="e">
        <f>IF($AE$3&lt;=#REF!,$D74*(1+(#REF!/100))^$AE$3,0)</f>
        <v>#REF!</v>
      </c>
      <c r="AF74" s="25" t="e">
        <f>IF($AF$3&lt;=#REF!,$D74*(1+(#REF!/100))^$AF$3,0)</f>
        <v>#REF!</v>
      </c>
      <c r="AG74" s="25" t="e">
        <f>IF($AG$3&lt;=#REF!,$D74*(1+(#REF!/100))^$AG$3,0)</f>
        <v>#REF!</v>
      </c>
      <c r="AH74" s="25" t="e">
        <f>IF($AH$3&lt;=#REF!,$D74*(1+(#REF!/100))^$AH$3,0)</f>
        <v>#REF!</v>
      </c>
      <c r="AI74" s="25" t="e">
        <f>IF($AI$3&lt;=#REF!,$D74*(1+(#REF!/100))^$AI$3,0)</f>
        <v>#REF!</v>
      </c>
      <c r="AJ74" s="17" t="e">
        <f>IF($AJ$3&lt;=#REF!,$D74*(1+(#REF!/100))^$AJ$3,0)</f>
        <v>#REF!</v>
      </c>
      <c r="AK74" s="17" t="e">
        <f>IF($AK$3&lt;=#REF!,$D74*(1+(#REF!/100))^$AK$3,0)</f>
        <v>#REF!</v>
      </c>
      <c r="AL74" s="17" t="e">
        <f>IF($AL$3&lt;=#REF!,$D74*(1+(#REF!/100))^$AL$3,0)</f>
        <v>#REF!</v>
      </c>
      <c r="AM74" s="17" t="e">
        <f>IF($AM$3&lt;=#REF!,$D74*(1+(#REF!/100))^$AM$3,0)</f>
        <v>#REF!</v>
      </c>
      <c r="AN74" s="17" t="e">
        <f>IF($AN$3&lt;=#REF!,$D74*(1+(#REF!/100))^$AN$3,0)</f>
        <v>#REF!</v>
      </c>
      <c r="AO74" s="17" t="e">
        <f>IF($AO$3&lt;=#REF!,$D74*(1+(#REF!/100))^$AO$3,0)</f>
        <v>#REF!</v>
      </c>
      <c r="AP74" s="17" t="e">
        <f>IF($AP$3&lt;=#REF!,$D74*(1+(#REF!/100))^$AP$3,0)</f>
        <v>#REF!</v>
      </c>
      <c r="AQ74" s="17" t="e">
        <f>IF($AQ$3&lt;=#REF!,$D74*(1+(#REF!/100))^$AQ$3,0)</f>
        <v>#REF!</v>
      </c>
      <c r="AR74" s="17" t="e">
        <f>IF($AR$3&lt;=#REF!,$D74*(1+(#REF!/100))^$AR$3,0)</f>
        <v>#REF!</v>
      </c>
      <c r="AS74" s="17" t="e">
        <f>IF($AS$3&lt;=#REF!,$D74*(1+(#REF!/100))^$AS$3,0)</f>
        <v>#REF!</v>
      </c>
    </row>
    <row r="75" spans="2:45" x14ac:dyDescent="0.25">
      <c r="B75" s="2" t="e">
        <f>#REF!</f>
        <v>#REF!</v>
      </c>
      <c r="C75" s="22">
        <v>500</v>
      </c>
      <c r="D75" s="19" t="e">
        <f>#REF!*#REF!</f>
        <v>#REF!</v>
      </c>
      <c r="E75" s="17" t="e">
        <f>NPV(#REF!,'Costos operativos proyectados'!F75:AI75)</f>
        <v>#REF!</v>
      </c>
      <c r="F75" s="25" t="e">
        <f>IF($F$3&lt;=#REF!,$D75*(1+(#REF!/100))^$F$3,0)</f>
        <v>#REF!</v>
      </c>
      <c r="G75" s="25" t="e">
        <f>IF($G$3&lt;=#REF!,$D75*(1+(#REF!/100))^$G$3,0)</f>
        <v>#REF!</v>
      </c>
      <c r="H75" s="25" t="e">
        <f>IF($H$3&lt;=#REF!,$D75*(1+(#REF!/100))^$H$3,0)</f>
        <v>#REF!</v>
      </c>
      <c r="I75" s="25" t="e">
        <f>IF($I$3&lt;=#REF!,$D75*(1+(#REF!/100))^$I$3,0)</f>
        <v>#REF!</v>
      </c>
      <c r="J75" s="25" t="e">
        <f>IF($J$3&lt;=#REF!,$D75*(1+(#REF!/100))^$J$3,0)</f>
        <v>#REF!</v>
      </c>
      <c r="K75" s="25" t="e">
        <f>IF($K$3&lt;=#REF!,$D75*(1+(#REF!/100))^$K$3,0)</f>
        <v>#REF!</v>
      </c>
      <c r="L75" s="25" t="e">
        <f>IF($L$3&lt;=#REF!,$D75*(1+(#REF!/100))^$L$3,0)</f>
        <v>#REF!</v>
      </c>
      <c r="M75" s="25" t="e">
        <f>IF($M$3&lt;=#REF!,$D75*(1+(#REF!/100))^$M$3,0)</f>
        <v>#REF!</v>
      </c>
      <c r="N75" s="25" t="e">
        <f>IF($N$3&lt;=#REF!,$D75*(1+(#REF!/100))^$N$3,0)</f>
        <v>#REF!</v>
      </c>
      <c r="O75" s="25" t="e">
        <f>IF($O$3&lt;=#REF!,$D75*(1+(#REF!/100))^$O$3,0)</f>
        <v>#REF!</v>
      </c>
      <c r="P75" s="25" t="e">
        <f>IF($P$3&lt;=#REF!,$D75*(1+(#REF!/100))^$P$3,0)</f>
        <v>#REF!</v>
      </c>
      <c r="Q75" s="25" t="e">
        <f>IF($Q$3&lt;=#REF!,$D75*(1+(#REF!/100))^$Q$3,0)</f>
        <v>#REF!</v>
      </c>
      <c r="R75" s="25" t="e">
        <f>IF($R$3&lt;=#REF!,$D75*(1+(#REF!/100))^$R$3,0)</f>
        <v>#REF!</v>
      </c>
      <c r="S75" s="25" t="e">
        <f>IF($S$3&lt;=#REF!,$D75*(1+(#REF!/100))^$S$3,0)</f>
        <v>#REF!</v>
      </c>
      <c r="T75" s="25" t="e">
        <f>IF($T$3&lt;=#REF!,$D75*(1+(#REF!/100))^$T$3,0)</f>
        <v>#REF!</v>
      </c>
      <c r="U75" s="25" t="e">
        <f>IF($U$3&lt;=#REF!,$D75*(1+(#REF!/100))^$U$3,0)</f>
        <v>#REF!</v>
      </c>
      <c r="V75" s="25" t="e">
        <f>IF($V$3&lt;=#REF!,$D75*(1+(#REF!/100))^$V$3,0)</f>
        <v>#REF!</v>
      </c>
      <c r="W75" s="25" t="e">
        <f>IF($W$3&lt;=#REF!,$D75*(1+(#REF!/100))^$W$3,0)</f>
        <v>#REF!</v>
      </c>
      <c r="X75" s="25" t="e">
        <f>IF($X$3&lt;=#REF!,$D75*(1+(#REF!/100))^$X$3,0)</f>
        <v>#REF!</v>
      </c>
      <c r="Y75" s="25" t="e">
        <f>IF($Y$3&lt;=#REF!,$D75*(1+(#REF!/100))^$Y$3,0)</f>
        <v>#REF!</v>
      </c>
      <c r="Z75" s="25" t="e">
        <f>IF($Z$3&lt;=#REF!,$D75*(1+(#REF!/100))^$Z$3,0)</f>
        <v>#REF!</v>
      </c>
      <c r="AA75" s="25" t="e">
        <f>IF($AA$3&lt;=#REF!,$D75*(1+(#REF!/100))^$AA$3,0)</f>
        <v>#REF!</v>
      </c>
      <c r="AB75" s="25" t="e">
        <f>IF($AB$3&lt;=#REF!,$D75*(1+(#REF!/100))^$AB$3,0)</f>
        <v>#REF!</v>
      </c>
      <c r="AC75" s="25" t="e">
        <f>IF($AC$3&lt;=#REF!,$D75*(1+(#REF!/100))^$AC$3,0)</f>
        <v>#REF!</v>
      </c>
      <c r="AD75" s="25" t="e">
        <f>IF($AD$3&lt;=#REF!,$D75*(1+(#REF!/100))^$AD$3,0)</f>
        <v>#REF!</v>
      </c>
      <c r="AE75" s="25" t="e">
        <f>IF($AE$3&lt;=#REF!,$D75*(1+(#REF!/100))^$AE$3,0)</f>
        <v>#REF!</v>
      </c>
      <c r="AF75" s="25" t="e">
        <f>IF($AF$3&lt;=#REF!,$D75*(1+(#REF!/100))^$AF$3,0)</f>
        <v>#REF!</v>
      </c>
      <c r="AG75" s="25" t="e">
        <f>IF($AG$3&lt;=#REF!,$D75*(1+(#REF!/100))^$AG$3,0)</f>
        <v>#REF!</v>
      </c>
      <c r="AH75" s="25" t="e">
        <f>IF($AH$3&lt;=#REF!,$D75*(1+(#REF!/100))^$AH$3,0)</f>
        <v>#REF!</v>
      </c>
      <c r="AI75" s="25" t="e">
        <f>IF($AI$3&lt;=#REF!,$D75*(1+(#REF!/100))^$AI$3,0)</f>
        <v>#REF!</v>
      </c>
      <c r="AJ75" s="17" t="e">
        <f>IF($AJ$3&lt;=#REF!,$D75*(1+(#REF!/100))^$AJ$3,0)</f>
        <v>#REF!</v>
      </c>
      <c r="AK75" s="17" t="e">
        <f>IF($AK$3&lt;=#REF!,$D75*(1+(#REF!/100))^$AK$3,0)</f>
        <v>#REF!</v>
      </c>
      <c r="AL75" s="17" t="e">
        <f>IF($AL$3&lt;=#REF!,$D75*(1+(#REF!/100))^$AL$3,0)</f>
        <v>#REF!</v>
      </c>
      <c r="AM75" s="17" t="e">
        <f>IF($AM$3&lt;=#REF!,$D75*(1+(#REF!/100))^$AM$3,0)</f>
        <v>#REF!</v>
      </c>
      <c r="AN75" s="17" t="e">
        <f>IF($AN$3&lt;=#REF!,$D75*(1+(#REF!/100))^$AN$3,0)</f>
        <v>#REF!</v>
      </c>
      <c r="AO75" s="17" t="e">
        <f>IF($AO$3&lt;=#REF!,$D75*(1+(#REF!/100))^$AO$3,0)</f>
        <v>#REF!</v>
      </c>
      <c r="AP75" s="17" t="e">
        <f>IF($AP$3&lt;=#REF!,$D75*(1+(#REF!/100))^$AP$3,0)</f>
        <v>#REF!</v>
      </c>
      <c r="AQ75" s="17" t="e">
        <f>IF($AQ$3&lt;=#REF!,$D75*(1+(#REF!/100))^$AQ$3,0)</f>
        <v>#REF!</v>
      </c>
      <c r="AR75" s="17" t="e">
        <f>IF($AR$3&lt;=#REF!,$D75*(1+(#REF!/100))^$AR$3,0)</f>
        <v>#REF!</v>
      </c>
      <c r="AS75" s="17" t="e">
        <f>IF($AS$3&lt;=#REF!,$D75*(1+(#REF!/100))^$AS$3,0)</f>
        <v>#REF!</v>
      </c>
    </row>
    <row r="76" spans="2:45" x14ac:dyDescent="0.25">
      <c r="B76" s="2" t="e">
        <f>#REF!</f>
        <v>#REF!</v>
      </c>
      <c r="C76" s="20">
        <v>477</v>
      </c>
      <c r="D76" s="19" t="e">
        <f>#REF!*#REF!</f>
        <v>#REF!</v>
      </c>
      <c r="E76" s="17" t="e">
        <f>NPV(#REF!,'Costos operativos proyectados'!F76:AI76)</f>
        <v>#REF!</v>
      </c>
      <c r="F76" s="25" t="e">
        <f>IF($F$3&lt;=#REF!,$D76*(1+(#REF!/100))^$F$3,0)</f>
        <v>#REF!</v>
      </c>
      <c r="G76" s="25" t="e">
        <f>IF($G$3&lt;=#REF!,$D76*(1+(#REF!/100))^$G$3,0)</f>
        <v>#REF!</v>
      </c>
      <c r="H76" s="25" t="e">
        <f>IF($H$3&lt;=#REF!,$D76*(1+(#REF!/100))^$H$3,0)</f>
        <v>#REF!</v>
      </c>
      <c r="I76" s="25" t="e">
        <f>IF($I$3&lt;=#REF!,$D76*(1+(#REF!/100))^$I$3,0)</f>
        <v>#REF!</v>
      </c>
      <c r="J76" s="25" t="e">
        <f>IF($J$3&lt;=#REF!,$D76*(1+(#REF!/100))^$J$3,0)</f>
        <v>#REF!</v>
      </c>
      <c r="K76" s="25" t="e">
        <f>IF($K$3&lt;=#REF!,$D76*(1+(#REF!/100))^$K$3,0)</f>
        <v>#REF!</v>
      </c>
      <c r="L76" s="25" t="e">
        <f>IF($L$3&lt;=#REF!,$D76*(1+(#REF!/100))^$L$3,0)</f>
        <v>#REF!</v>
      </c>
      <c r="M76" s="25" t="e">
        <f>IF($M$3&lt;=#REF!,$D76*(1+(#REF!/100))^$M$3,0)</f>
        <v>#REF!</v>
      </c>
      <c r="N76" s="25" t="e">
        <f>IF($N$3&lt;=#REF!,$D76*(1+(#REF!/100))^$N$3,0)</f>
        <v>#REF!</v>
      </c>
      <c r="O76" s="25" t="e">
        <f>IF($O$3&lt;=#REF!,$D76*(1+(#REF!/100))^$O$3,0)</f>
        <v>#REF!</v>
      </c>
      <c r="P76" s="25" t="e">
        <f>IF($P$3&lt;=#REF!,$D76*(1+(#REF!/100))^$P$3,0)</f>
        <v>#REF!</v>
      </c>
      <c r="Q76" s="25" t="e">
        <f>IF($Q$3&lt;=#REF!,$D76*(1+(#REF!/100))^$Q$3,0)</f>
        <v>#REF!</v>
      </c>
      <c r="R76" s="25" t="e">
        <f>IF($R$3&lt;=#REF!,$D76*(1+(#REF!/100))^$R$3,0)</f>
        <v>#REF!</v>
      </c>
      <c r="S76" s="25" t="e">
        <f>IF($S$3&lt;=#REF!,$D76*(1+(#REF!/100))^$S$3,0)</f>
        <v>#REF!</v>
      </c>
      <c r="T76" s="25" t="e">
        <f>IF($T$3&lt;=#REF!,$D76*(1+(#REF!/100))^$T$3,0)</f>
        <v>#REF!</v>
      </c>
      <c r="U76" s="25" t="e">
        <f>IF($U$3&lt;=#REF!,$D76*(1+(#REF!/100))^$U$3,0)</f>
        <v>#REF!</v>
      </c>
      <c r="V76" s="25" t="e">
        <f>IF($V$3&lt;=#REF!,$D76*(1+(#REF!/100))^$V$3,0)</f>
        <v>#REF!</v>
      </c>
      <c r="W76" s="25" t="e">
        <f>IF($W$3&lt;=#REF!,$D76*(1+(#REF!/100))^$W$3,0)</f>
        <v>#REF!</v>
      </c>
      <c r="X76" s="25" t="e">
        <f>IF($X$3&lt;=#REF!,$D76*(1+(#REF!/100))^$X$3,0)</f>
        <v>#REF!</v>
      </c>
      <c r="Y76" s="25" t="e">
        <f>IF($Y$3&lt;=#REF!,$D76*(1+(#REF!/100))^$Y$3,0)</f>
        <v>#REF!</v>
      </c>
      <c r="Z76" s="25" t="e">
        <f>IF($Z$3&lt;=#REF!,$D76*(1+(#REF!/100))^$Z$3,0)</f>
        <v>#REF!</v>
      </c>
      <c r="AA76" s="25" t="e">
        <f>IF($AA$3&lt;=#REF!,$D76*(1+(#REF!/100))^$AA$3,0)</f>
        <v>#REF!</v>
      </c>
      <c r="AB76" s="25" t="e">
        <f>IF($AB$3&lt;=#REF!,$D76*(1+(#REF!/100))^$AB$3,0)</f>
        <v>#REF!</v>
      </c>
      <c r="AC76" s="25" t="e">
        <f>IF($AC$3&lt;=#REF!,$D76*(1+(#REF!/100))^$AC$3,0)</f>
        <v>#REF!</v>
      </c>
      <c r="AD76" s="25" t="e">
        <f>IF($AD$3&lt;=#REF!,$D76*(1+(#REF!/100))^$AD$3,0)</f>
        <v>#REF!</v>
      </c>
      <c r="AE76" s="25" t="e">
        <f>IF($AE$3&lt;=#REF!,$D76*(1+(#REF!/100))^$AE$3,0)</f>
        <v>#REF!</v>
      </c>
      <c r="AF76" s="25" t="e">
        <f>IF($AF$3&lt;=#REF!,$D76*(1+(#REF!/100))^$AF$3,0)</f>
        <v>#REF!</v>
      </c>
      <c r="AG76" s="25" t="e">
        <f>IF($AG$3&lt;=#REF!,$D76*(1+(#REF!/100))^$AG$3,0)</f>
        <v>#REF!</v>
      </c>
      <c r="AH76" s="25" t="e">
        <f>IF($AH$3&lt;=#REF!,$D76*(1+(#REF!/100))^$AH$3,0)</f>
        <v>#REF!</v>
      </c>
      <c r="AI76" s="25" t="e">
        <f>IF($AI$3&lt;=#REF!,$D76*(1+(#REF!/100))^$AI$3,0)</f>
        <v>#REF!</v>
      </c>
      <c r="AJ76" s="17" t="e">
        <f>IF($AJ$3&lt;=#REF!,$D76*(1+(#REF!/100))^$AJ$3,0)</f>
        <v>#REF!</v>
      </c>
      <c r="AK76" s="17" t="e">
        <f>IF($AK$3&lt;=#REF!,$D76*(1+(#REF!/100))^$AK$3,0)</f>
        <v>#REF!</v>
      </c>
      <c r="AL76" s="17" t="e">
        <f>IF($AL$3&lt;=#REF!,$D76*(1+(#REF!/100))^$AL$3,0)</f>
        <v>#REF!</v>
      </c>
      <c r="AM76" s="17" t="e">
        <f>IF($AM$3&lt;=#REF!,$D76*(1+(#REF!/100))^$AM$3,0)</f>
        <v>#REF!</v>
      </c>
      <c r="AN76" s="17" t="e">
        <f>IF($AN$3&lt;=#REF!,$D76*(1+(#REF!/100))^$AN$3,0)</f>
        <v>#REF!</v>
      </c>
      <c r="AO76" s="17" t="e">
        <f>IF($AO$3&lt;=#REF!,$D76*(1+(#REF!/100))^$AO$3,0)</f>
        <v>#REF!</v>
      </c>
      <c r="AP76" s="17" t="e">
        <f>IF($AP$3&lt;=#REF!,$D76*(1+(#REF!/100))^$AP$3,0)</f>
        <v>#REF!</v>
      </c>
      <c r="AQ76" s="17" t="e">
        <f>IF($AQ$3&lt;=#REF!,$D76*(1+(#REF!/100))^$AQ$3,0)</f>
        <v>#REF!</v>
      </c>
      <c r="AR76" s="17" t="e">
        <f>IF($AR$3&lt;=#REF!,$D76*(1+(#REF!/100))^$AR$3,0)</f>
        <v>#REF!</v>
      </c>
      <c r="AS76" s="17" t="e">
        <f>IF($AS$3&lt;=#REF!,$D76*(1+(#REF!/100))^$AS$3,0)</f>
        <v>#REF!</v>
      </c>
    </row>
    <row r="77" spans="2:45" x14ac:dyDescent="0.25">
      <c r="B77" s="2" t="e">
        <f>#REF!</f>
        <v>#REF!</v>
      </c>
      <c r="C77" s="20">
        <v>350</v>
      </c>
      <c r="D77" s="19" t="e">
        <f>#REF!*#REF!</f>
        <v>#REF!</v>
      </c>
      <c r="E77" s="17" t="e">
        <f>NPV(#REF!,'Costos operativos proyectados'!F77:AI77)</f>
        <v>#REF!</v>
      </c>
      <c r="F77" s="25" t="e">
        <f>IF($F$3&lt;=#REF!,$D77*(1+(#REF!/100))^$F$3,0)</f>
        <v>#REF!</v>
      </c>
      <c r="G77" s="25" t="e">
        <f>IF($G$3&lt;=#REF!,$D77*(1+(#REF!/100))^$G$3,0)</f>
        <v>#REF!</v>
      </c>
      <c r="H77" s="25" t="e">
        <f>IF($H$3&lt;=#REF!,$D77*(1+(#REF!/100))^$H$3,0)</f>
        <v>#REF!</v>
      </c>
      <c r="I77" s="25" t="e">
        <f>IF($I$3&lt;=#REF!,$D77*(1+(#REF!/100))^$I$3,0)</f>
        <v>#REF!</v>
      </c>
      <c r="J77" s="25" t="e">
        <f>IF($J$3&lt;=#REF!,$D77*(1+(#REF!/100))^$J$3,0)</f>
        <v>#REF!</v>
      </c>
      <c r="K77" s="25" t="e">
        <f>IF($K$3&lt;=#REF!,$D77*(1+(#REF!/100))^$K$3,0)</f>
        <v>#REF!</v>
      </c>
      <c r="L77" s="25" t="e">
        <f>IF($L$3&lt;=#REF!,$D77*(1+(#REF!/100))^$L$3,0)</f>
        <v>#REF!</v>
      </c>
      <c r="M77" s="25" t="e">
        <f>IF($M$3&lt;=#REF!,$D77*(1+(#REF!/100))^$M$3,0)</f>
        <v>#REF!</v>
      </c>
      <c r="N77" s="25" t="e">
        <f>IF($N$3&lt;=#REF!,$D77*(1+(#REF!/100))^$N$3,0)</f>
        <v>#REF!</v>
      </c>
      <c r="O77" s="25" t="e">
        <f>IF($O$3&lt;=#REF!,$D77*(1+(#REF!/100))^$O$3,0)</f>
        <v>#REF!</v>
      </c>
      <c r="P77" s="25" t="e">
        <f>IF($P$3&lt;=#REF!,$D77*(1+(#REF!/100))^$P$3,0)</f>
        <v>#REF!</v>
      </c>
      <c r="Q77" s="25" t="e">
        <f>IF($Q$3&lt;=#REF!,$D77*(1+(#REF!/100))^$Q$3,0)</f>
        <v>#REF!</v>
      </c>
      <c r="R77" s="25" t="e">
        <f>IF($R$3&lt;=#REF!,$D77*(1+(#REF!/100))^$R$3,0)</f>
        <v>#REF!</v>
      </c>
      <c r="S77" s="25" t="e">
        <f>IF($S$3&lt;=#REF!,$D77*(1+(#REF!/100))^$S$3,0)</f>
        <v>#REF!</v>
      </c>
      <c r="T77" s="25" t="e">
        <f>IF($T$3&lt;=#REF!,$D77*(1+(#REF!/100))^$T$3,0)</f>
        <v>#REF!</v>
      </c>
      <c r="U77" s="25" t="e">
        <f>IF($U$3&lt;=#REF!,$D77*(1+(#REF!/100))^$U$3,0)</f>
        <v>#REF!</v>
      </c>
      <c r="V77" s="25" t="e">
        <f>IF($V$3&lt;=#REF!,$D77*(1+(#REF!/100))^$V$3,0)</f>
        <v>#REF!</v>
      </c>
      <c r="W77" s="25" t="e">
        <f>IF($W$3&lt;=#REF!,$D77*(1+(#REF!/100))^$W$3,0)</f>
        <v>#REF!</v>
      </c>
      <c r="X77" s="25" t="e">
        <f>IF($X$3&lt;=#REF!,$D77*(1+(#REF!/100))^$X$3,0)</f>
        <v>#REF!</v>
      </c>
      <c r="Y77" s="25" t="e">
        <f>IF($Y$3&lt;=#REF!,$D77*(1+(#REF!/100))^$Y$3,0)</f>
        <v>#REF!</v>
      </c>
      <c r="Z77" s="25" t="e">
        <f>IF($Z$3&lt;=#REF!,$D77*(1+(#REF!/100))^$Z$3,0)</f>
        <v>#REF!</v>
      </c>
      <c r="AA77" s="25" t="e">
        <f>IF($AA$3&lt;=#REF!,$D77*(1+(#REF!/100))^$AA$3,0)</f>
        <v>#REF!</v>
      </c>
      <c r="AB77" s="25" t="e">
        <f>IF($AB$3&lt;=#REF!,$D77*(1+(#REF!/100))^$AB$3,0)</f>
        <v>#REF!</v>
      </c>
      <c r="AC77" s="25" t="e">
        <f>IF($AC$3&lt;=#REF!,$D77*(1+(#REF!/100))^$AC$3,0)</f>
        <v>#REF!</v>
      </c>
      <c r="AD77" s="25" t="e">
        <f>IF($AD$3&lt;=#REF!,$D77*(1+(#REF!/100))^$AD$3,0)</f>
        <v>#REF!</v>
      </c>
      <c r="AE77" s="25" t="e">
        <f>IF($AE$3&lt;=#REF!,$D77*(1+(#REF!/100))^$AE$3,0)</f>
        <v>#REF!</v>
      </c>
      <c r="AF77" s="25" t="e">
        <f>IF($AF$3&lt;=#REF!,$D77*(1+(#REF!/100))^$AF$3,0)</f>
        <v>#REF!</v>
      </c>
      <c r="AG77" s="25" t="e">
        <f>IF($AG$3&lt;=#REF!,$D77*(1+(#REF!/100))^$AG$3,0)</f>
        <v>#REF!</v>
      </c>
      <c r="AH77" s="25" t="e">
        <f>IF($AH$3&lt;=#REF!,$D77*(1+(#REF!/100))^$AH$3,0)</f>
        <v>#REF!</v>
      </c>
      <c r="AI77" s="25" t="e">
        <f>IF($AI$3&lt;=#REF!,$D77*(1+(#REF!/100))^$AI$3,0)</f>
        <v>#REF!</v>
      </c>
      <c r="AJ77" s="17" t="e">
        <f>IF($AJ$3&lt;=#REF!,$D77*(1+(#REF!/100))^$AJ$3,0)</f>
        <v>#REF!</v>
      </c>
      <c r="AK77" s="17" t="e">
        <f>IF($AK$3&lt;=#REF!,$D77*(1+(#REF!/100))^$AK$3,0)</f>
        <v>#REF!</v>
      </c>
      <c r="AL77" s="17" t="e">
        <f>IF($AL$3&lt;=#REF!,$D77*(1+(#REF!/100))^$AL$3,0)</f>
        <v>#REF!</v>
      </c>
      <c r="AM77" s="17" t="e">
        <f>IF($AM$3&lt;=#REF!,$D77*(1+(#REF!/100))^$AM$3,0)</f>
        <v>#REF!</v>
      </c>
      <c r="AN77" s="17" t="e">
        <f>IF($AN$3&lt;=#REF!,$D77*(1+(#REF!/100))^$AN$3,0)</f>
        <v>#REF!</v>
      </c>
      <c r="AO77" s="17" t="e">
        <f>IF($AO$3&lt;=#REF!,$D77*(1+(#REF!/100))^$AO$3,0)</f>
        <v>#REF!</v>
      </c>
      <c r="AP77" s="17" t="e">
        <f>IF($AP$3&lt;=#REF!,$D77*(1+(#REF!/100))^$AP$3,0)</f>
        <v>#REF!</v>
      </c>
      <c r="AQ77" s="17" t="e">
        <f>IF($AQ$3&lt;=#REF!,$D77*(1+(#REF!/100))^$AQ$3,0)</f>
        <v>#REF!</v>
      </c>
      <c r="AR77" s="17" t="e">
        <f>IF($AR$3&lt;=#REF!,$D77*(1+(#REF!/100))^$AR$3,0)</f>
        <v>#REF!</v>
      </c>
      <c r="AS77" s="17" t="e">
        <f>IF($AS$3&lt;=#REF!,$D77*(1+(#REF!/100))^$AS$3,0)</f>
        <v>#REF!</v>
      </c>
    </row>
    <row r="78" spans="2:45" x14ac:dyDescent="0.25">
      <c r="B78" s="2" t="e">
        <f>#REF!</f>
        <v>#REF!</v>
      </c>
      <c r="C78" s="20">
        <v>336</v>
      </c>
      <c r="D78" s="19" t="e">
        <f>#REF!*#REF!</f>
        <v>#REF!</v>
      </c>
      <c r="E78" s="17" t="e">
        <f>NPV(#REF!,'Costos operativos proyectados'!F78:AI78)</f>
        <v>#REF!</v>
      </c>
      <c r="F78" s="25" t="e">
        <f>IF($F$3&lt;=#REF!,$D78*(1+(#REF!/100))^$F$3,0)</f>
        <v>#REF!</v>
      </c>
      <c r="G78" s="25" t="e">
        <f>IF($G$3&lt;=#REF!,$D78*(1+(#REF!/100))^$G$3,0)</f>
        <v>#REF!</v>
      </c>
      <c r="H78" s="25" t="e">
        <f>IF($H$3&lt;=#REF!,$D78*(1+(#REF!/100))^$H$3,0)</f>
        <v>#REF!</v>
      </c>
      <c r="I78" s="25" t="e">
        <f>IF($I$3&lt;=#REF!,$D78*(1+(#REF!/100))^$I$3,0)</f>
        <v>#REF!</v>
      </c>
      <c r="J78" s="25" t="e">
        <f>IF($J$3&lt;=#REF!,$D78*(1+(#REF!/100))^$J$3,0)</f>
        <v>#REF!</v>
      </c>
      <c r="K78" s="25" t="e">
        <f>IF($K$3&lt;=#REF!,$D78*(1+(#REF!/100))^$K$3,0)</f>
        <v>#REF!</v>
      </c>
      <c r="L78" s="25" t="e">
        <f>IF($L$3&lt;=#REF!,$D78*(1+(#REF!/100))^$L$3,0)</f>
        <v>#REF!</v>
      </c>
      <c r="M78" s="25" t="e">
        <f>IF($M$3&lt;=#REF!,$D78*(1+(#REF!/100))^$M$3,0)</f>
        <v>#REF!</v>
      </c>
      <c r="N78" s="25" t="e">
        <f>IF($N$3&lt;=#REF!,$D78*(1+(#REF!/100))^$N$3,0)</f>
        <v>#REF!</v>
      </c>
      <c r="O78" s="25" t="e">
        <f>IF($O$3&lt;=#REF!,$D78*(1+(#REF!/100))^$O$3,0)</f>
        <v>#REF!</v>
      </c>
      <c r="P78" s="25" t="e">
        <f>IF($P$3&lt;=#REF!,$D78*(1+(#REF!/100))^$P$3,0)</f>
        <v>#REF!</v>
      </c>
      <c r="Q78" s="25" t="e">
        <f>IF($Q$3&lt;=#REF!,$D78*(1+(#REF!/100))^$Q$3,0)</f>
        <v>#REF!</v>
      </c>
      <c r="R78" s="25" t="e">
        <f>IF($R$3&lt;=#REF!,$D78*(1+(#REF!/100))^$R$3,0)</f>
        <v>#REF!</v>
      </c>
      <c r="S78" s="25" t="e">
        <f>IF($S$3&lt;=#REF!,$D78*(1+(#REF!/100))^$S$3,0)</f>
        <v>#REF!</v>
      </c>
      <c r="T78" s="25" t="e">
        <f>IF($T$3&lt;=#REF!,$D78*(1+(#REF!/100))^$T$3,0)</f>
        <v>#REF!</v>
      </c>
      <c r="U78" s="25" t="e">
        <f>IF($U$3&lt;=#REF!,$D78*(1+(#REF!/100))^$U$3,0)</f>
        <v>#REF!</v>
      </c>
      <c r="V78" s="25" t="e">
        <f>IF($V$3&lt;=#REF!,$D78*(1+(#REF!/100))^$V$3,0)</f>
        <v>#REF!</v>
      </c>
      <c r="W78" s="25" t="e">
        <f>IF($W$3&lt;=#REF!,$D78*(1+(#REF!/100))^$W$3,0)</f>
        <v>#REF!</v>
      </c>
      <c r="X78" s="25" t="e">
        <f>IF($X$3&lt;=#REF!,$D78*(1+(#REF!/100))^$X$3,0)</f>
        <v>#REF!</v>
      </c>
      <c r="Y78" s="25" t="e">
        <f>IF($Y$3&lt;=#REF!,$D78*(1+(#REF!/100))^$Y$3,0)</f>
        <v>#REF!</v>
      </c>
      <c r="Z78" s="25" t="e">
        <f>IF($Z$3&lt;=#REF!,$D78*(1+(#REF!/100))^$Z$3,0)</f>
        <v>#REF!</v>
      </c>
      <c r="AA78" s="25" t="e">
        <f>IF($AA$3&lt;=#REF!,$D78*(1+(#REF!/100))^$AA$3,0)</f>
        <v>#REF!</v>
      </c>
      <c r="AB78" s="25" t="e">
        <f>IF($AB$3&lt;=#REF!,$D78*(1+(#REF!/100))^$AB$3,0)</f>
        <v>#REF!</v>
      </c>
      <c r="AC78" s="25" t="e">
        <f>IF($AC$3&lt;=#REF!,$D78*(1+(#REF!/100))^$AC$3,0)</f>
        <v>#REF!</v>
      </c>
      <c r="AD78" s="25" t="e">
        <f>IF($AD$3&lt;=#REF!,$D78*(1+(#REF!/100))^$AD$3,0)</f>
        <v>#REF!</v>
      </c>
      <c r="AE78" s="25" t="e">
        <f>IF($AE$3&lt;=#REF!,$D78*(1+(#REF!/100))^$AE$3,0)</f>
        <v>#REF!</v>
      </c>
      <c r="AF78" s="25" t="e">
        <f>IF($AF$3&lt;=#REF!,$D78*(1+(#REF!/100))^$AF$3,0)</f>
        <v>#REF!</v>
      </c>
      <c r="AG78" s="25" t="e">
        <f>IF($AG$3&lt;=#REF!,$D78*(1+(#REF!/100))^$AG$3,0)</f>
        <v>#REF!</v>
      </c>
      <c r="AH78" s="25" t="e">
        <f>IF($AH$3&lt;=#REF!,$D78*(1+(#REF!/100))^$AH$3,0)</f>
        <v>#REF!</v>
      </c>
      <c r="AI78" s="25" t="e">
        <f>IF($AI$3&lt;=#REF!,$D78*(1+(#REF!/100))^$AI$3,0)</f>
        <v>#REF!</v>
      </c>
      <c r="AJ78" s="17" t="e">
        <f>IF($AJ$3&lt;=#REF!,$D78*(1+(#REF!/100))^$AJ$3,0)</f>
        <v>#REF!</v>
      </c>
      <c r="AK78" s="17" t="e">
        <f>IF($AK$3&lt;=#REF!,$D78*(1+(#REF!/100))^$AK$3,0)</f>
        <v>#REF!</v>
      </c>
      <c r="AL78" s="17" t="e">
        <f>IF($AL$3&lt;=#REF!,$D78*(1+(#REF!/100))^$AL$3,0)</f>
        <v>#REF!</v>
      </c>
      <c r="AM78" s="17" t="e">
        <f>IF($AM$3&lt;=#REF!,$D78*(1+(#REF!/100))^$AM$3,0)</f>
        <v>#REF!</v>
      </c>
      <c r="AN78" s="17" t="e">
        <f>IF($AN$3&lt;=#REF!,$D78*(1+(#REF!/100))^$AN$3,0)</f>
        <v>#REF!</v>
      </c>
      <c r="AO78" s="17" t="e">
        <f>IF($AO$3&lt;=#REF!,$D78*(1+(#REF!/100))^$AO$3,0)</f>
        <v>#REF!</v>
      </c>
      <c r="AP78" s="17" t="e">
        <f>IF($AP$3&lt;=#REF!,$D78*(1+(#REF!/100))^$AP$3,0)</f>
        <v>#REF!</v>
      </c>
      <c r="AQ78" s="17" t="e">
        <f>IF($AQ$3&lt;=#REF!,$D78*(1+(#REF!/100))^$AQ$3,0)</f>
        <v>#REF!</v>
      </c>
      <c r="AR78" s="17" t="e">
        <f>IF($AR$3&lt;=#REF!,$D78*(1+(#REF!/100))^$AR$3,0)</f>
        <v>#REF!</v>
      </c>
      <c r="AS78" s="17" t="e">
        <f>IF($AS$3&lt;=#REF!,$D78*(1+(#REF!/100))^$AS$3,0)</f>
        <v>#REF!</v>
      </c>
    </row>
    <row r="79" spans="2:45" x14ac:dyDescent="0.25">
      <c r="B79" s="2" t="e">
        <f>#REF!</f>
        <v>#REF!</v>
      </c>
      <c r="C79" s="20">
        <v>266</v>
      </c>
      <c r="D79" s="19" t="e">
        <f>#REF!*#REF!</f>
        <v>#REF!</v>
      </c>
      <c r="E79" s="17" t="e">
        <f>NPV(#REF!,'Costos operativos proyectados'!F79:AI79)</f>
        <v>#REF!</v>
      </c>
      <c r="F79" s="25" t="e">
        <f>IF($F$3&lt;=#REF!,$D79*(1+(#REF!/100))^$F$3,0)</f>
        <v>#REF!</v>
      </c>
      <c r="G79" s="25" t="e">
        <f>IF($G$3&lt;=#REF!,$D79*(1+(#REF!/100))^$G$3,0)</f>
        <v>#REF!</v>
      </c>
      <c r="H79" s="25" t="e">
        <f>IF($H$3&lt;=#REF!,$D79*(1+(#REF!/100))^$H$3,0)</f>
        <v>#REF!</v>
      </c>
      <c r="I79" s="25" t="e">
        <f>IF($I$3&lt;=#REF!,$D79*(1+(#REF!/100))^$I$3,0)</f>
        <v>#REF!</v>
      </c>
      <c r="J79" s="25" t="e">
        <f>IF($J$3&lt;=#REF!,$D79*(1+(#REF!/100))^$J$3,0)</f>
        <v>#REF!</v>
      </c>
      <c r="K79" s="25" t="e">
        <f>IF($K$3&lt;=#REF!,$D79*(1+(#REF!/100))^$K$3,0)</f>
        <v>#REF!</v>
      </c>
      <c r="L79" s="25" t="e">
        <f>IF($L$3&lt;=#REF!,$D79*(1+(#REF!/100))^$L$3,0)</f>
        <v>#REF!</v>
      </c>
      <c r="M79" s="25" t="e">
        <f>IF($M$3&lt;=#REF!,$D79*(1+(#REF!/100))^$M$3,0)</f>
        <v>#REF!</v>
      </c>
      <c r="N79" s="25" t="e">
        <f>IF($N$3&lt;=#REF!,$D79*(1+(#REF!/100))^$N$3,0)</f>
        <v>#REF!</v>
      </c>
      <c r="O79" s="25" t="e">
        <f>IF($O$3&lt;=#REF!,$D79*(1+(#REF!/100))^$O$3,0)</f>
        <v>#REF!</v>
      </c>
      <c r="P79" s="25" t="e">
        <f>IF($P$3&lt;=#REF!,$D79*(1+(#REF!/100))^$P$3,0)</f>
        <v>#REF!</v>
      </c>
      <c r="Q79" s="25" t="e">
        <f>IF($Q$3&lt;=#REF!,$D79*(1+(#REF!/100))^$Q$3,0)</f>
        <v>#REF!</v>
      </c>
      <c r="R79" s="25" t="e">
        <f>IF($R$3&lt;=#REF!,$D79*(1+(#REF!/100))^$R$3,0)</f>
        <v>#REF!</v>
      </c>
      <c r="S79" s="25" t="e">
        <f>IF($S$3&lt;=#REF!,$D79*(1+(#REF!/100))^$S$3,0)</f>
        <v>#REF!</v>
      </c>
      <c r="T79" s="25" t="e">
        <f>IF($T$3&lt;=#REF!,$D79*(1+(#REF!/100))^$T$3,0)</f>
        <v>#REF!</v>
      </c>
      <c r="U79" s="25" t="e">
        <f>IF($U$3&lt;=#REF!,$D79*(1+(#REF!/100))^$U$3,0)</f>
        <v>#REF!</v>
      </c>
      <c r="V79" s="25" t="e">
        <f>IF($V$3&lt;=#REF!,$D79*(1+(#REF!/100))^$V$3,0)</f>
        <v>#REF!</v>
      </c>
      <c r="W79" s="25" t="e">
        <f>IF($W$3&lt;=#REF!,$D79*(1+(#REF!/100))^$W$3,0)</f>
        <v>#REF!</v>
      </c>
      <c r="X79" s="25" t="e">
        <f>IF($X$3&lt;=#REF!,$D79*(1+(#REF!/100))^$X$3,0)</f>
        <v>#REF!</v>
      </c>
      <c r="Y79" s="25" t="e">
        <f>IF($Y$3&lt;=#REF!,$D79*(1+(#REF!/100))^$Y$3,0)</f>
        <v>#REF!</v>
      </c>
      <c r="Z79" s="25" t="e">
        <f>IF($Z$3&lt;=#REF!,$D79*(1+(#REF!/100))^$Z$3,0)</f>
        <v>#REF!</v>
      </c>
      <c r="AA79" s="25" t="e">
        <f>IF($AA$3&lt;=#REF!,$D79*(1+(#REF!/100))^$AA$3,0)</f>
        <v>#REF!</v>
      </c>
      <c r="AB79" s="25" t="e">
        <f>IF($AB$3&lt;=#REF!,$D79*(1+(#REF!/100))^$AB$3,0)</f>
        <v>#REF!</v>
      </c>
      <c r="AC79" s="25" t="e">
        <f>IF($AC$3&lt;=#REF!,$D79*(1+(#REF!/100))^$AC$3,0)</f>
        <v>#REF!</v>
      </c>
      <c r="AD79" s="25" t="e">
        <f>IF($AD$3&lt;=#REF!,$D79*(1+(#REF!/100))^$AD$3,0)</f>
        <v>#REF!</v>
      </c>
      <c r="AE79" s="25" t="e">
        <f>IF($AE$3&lt;=#REF!,$D79*(1+(#REF!/100))^$AE$3,0)</f>
        <v>#REF!</v>
      </c>
      <c r="AF79" s="25" t="e">
        <f>IF($AF$3&lt;=#REF!,$D79*(1+(#REF!/100))^$AF$3,0)</f>
        <v>#REF!</v>
      </c>
      <c r="AG79" s="25" t="e">
        <f>IF($AG$3&lt;=#REF!,$D79*(1+(#REF!/100))^$AG$3,0)</f>
        <v>#REF!</v>
      </c>
      <c r="AH79" s="25" t="e">
        <f>IF($AH$3&lt;=#REF!,$D79*(1+(#REF!/100))^$AH$3,0)</f>
        <v>#REF!</v>
      </c>
      <c r="AI79" s="25" t="e">
        <f>IF($AI$3&lt;=#REF!,$D79*(1+(#REF!/100))^$AI$3,0)</f>
        <v>#REF!</v>
      </c>
      <c r="AJ79" s="17" t="e">
        <f>IF($AJ$3&lt;=#REF!,$D79*(1+(#REF!/100))^$AJ$3,0)</f>
        <v>#REF!</v>
      </c>
      <c r="AK79" s="17" t="e">
        <f>IF($AK$3&lt;=#REF!,$D79*(1+(#REF!/100))^$AK$3,0)</f>
        <v>#REF!</v>
      </c>
      <c r="AL79" s="17" t="e">
        <f>IF($AL$3&lt;=#REF!,$D79*(1+(#REF!/100))^$AL$3,0)</f>
        <v>#REF!</v>
      </c>
      <c r="AM79" s="17" t="e">
        <f>IF($AM$3&lt;=#REF!,$D79*(1+(#REF!/100))^$AM$3,0)</f>
        <v>#REF!</v>
      </c>
      <c r="AN79" s="17" t="e">
        <f>IF($AN$3&lt;=#REF!,$D79*(1+(#REF!/100))^$AN$3,0)</f>
        <v>#REF!</v>
      </c>
      <c r="AO79" s="17" t="e">
        <f>IF($AO$3&lt;=#REF!,$D79*(1+(#REF!/100))^$AO$3,0)</f>
        <v>#REF!</v>
      </c>
      <c r="AP79" s="17" t="e">
        <f>IF($AP$3&lt;=#REF!,$D79*(1+(#REF!/100))^$AP$3,0)</f>
        <v>#REF!</v>
      </c>
      <c r="AQ79" s="17" t="e">
        <f>IF($AQ$3&lt;=#REF!,$D79*(1+(#REF!/100))^$AQ$3,0)</f>
        <v>#REF!</v>
      </c>
      <c r="AR79" s="17" t="e">
        <f>IF($AR$3&lt;=#REF!,$D79*(1+(#REF!/100))^$AR$3,0)</f>
        <v>#REF!</v>
      </c>
      <c r="AS79" s="17" t="e">
        <f>IF($AS$3&lt;=#REF!,$D79*(1+(#REF!/100))^$AS$3,0)</f>
        <v>#REF!</v>
      </c>
    </row>
    <row r="80" spans="2:45" x14ac:dyDescent="0.25">
      <c r="B80" s="2" t="e">
        <f>#REF!</f>
        <v>#REF!</v>
      </c>
      <c r="C80" s="21">
        <v>250</v>
      </c>
      <c r="D80" s="19" t="e">
        <f>#REF!*#REF!</f>
        <v>#REF!</v>
      </c>
      <c r="E80" s="17" t="e">
        <f>NPV(#REF!,'Costos operativos proyectados'!F80:AI80)</f>
        <v>#REF!</v>
      </c>
      <c r="F80" s="25" t="e">
        <f>IF($F$3&lt;=#REF!,$D80*(1+(#REF!/100))^$F$3,0)</f>
        <v>#REF!</v>
      </c>
      <c r="G80" s="25" t="e">
        <f>IF($G$3&lt;=#REF!,$D80*(1+(#REF!/100))^$G$3,0)</f>
        <v>#REF!</v>
      </c>
      <c r="H80" s="25" t="e">
        <f>IF($H$3&lt;=#REF!,$D80*(1+(#REF!/100))^$H$3,0)</f>
        <v>#REF!</v>
      </c>
      <c r="I80" s="25" t="e">
        <f>IF($I$3&lt;=#REF!,$D80*(1+(#REF!/100))^$I$3,0)</f>
        <v>#REF!</v>
      </c>
      <c r="J80" s="25" t="e">
        <f>IF($J$3&lt;=#REF!,$D80*(1+(#REF!/100))^$J$3,0)</f>
        <v>#REF!</v>
      </c>
      <c r="K80" s="25" t="e">
        <f>IF($K$3&lt;=#REF!,$D80*(1+(#REF!/100))^$K$3,0)</f>
        <v>#REF!</v>
      </c>
      <c r="L80" s="25" t="e">
        <f>IF($L$3&lt;=#REF!,$D80*(1+(#REF!/100))^$L$3,0)</f>
        <v>#REF!</v>
      </c>
      <c r="M80" s="25" t="e">
        <f>IF($M$3&lt;=#REF!,$D80*(1+(#REF!/100))^$M$3,0)</f>
        <v>#REF!</v>
      </c>
      <c r="N80" s="25" t="e">
        <f>IF($N$3&lt;=#REF!,$D80*(1+(#REF!/100))^$N$3,0)</f>
        <v>#REF!</v>
      </c>
      <c r="O80" s="25" t="e">
        <f>IF($O$3&lt;=#REF!,$D80*(1+(#REF!/100))^$O$3,0)</f>
        <v>#REF!</v>
      </c>
      <c r="P80" s="25" t="e">
        <f>IF($P$3&lt;=#REF!,$D80*(1+(#REF!/100))^$P$3,0)</f>
        <v>#REF!</v>
      </c>
      <c r="Q80" s="25" t="e">
        <f>IF($Q$3&lt;=#REF!,$D80*(1+(#REF!/100))^$Q$3,0)</f>
        <v>#REF!</v>
      </c>
      <c r="R80" s="25" t="e">
        <f>IF($R$3&lt;=#REF!,$D80*(1+(#REF!/100))^$R$3,0)</f>
        <v>#REF!</v>
      </c>
      <c r="S80" s="25" t="e">
        <f>IF($S$3&lt;=#REF!,$D80*(1+(#REF!/100))^$S$3,0)</f>
        <v>#REF!</v>
      </c>
      <c r="T80" s="25" t="e">
        <f>IF($T$3&lt;=#REF!,$D80*(1+(#REF!/100))^$T$3,0)</f>
        <v>#REF!</v>
      </c>
      <c r="U80" s="25" t="e">
        <f>IF($U$3&lt;=#REF!,$D80*(1+(#REF!/100))^$U$3,0)</f>
        <v>#REF!</v>
      </c>
      <c r="V80" s="25" t="e">
        <f>IF($V$3&lt;=#REF!,$D80*(1+(#REF!/100))^$V$3,0)</f>
        <v>#REF!</v>
      </c>
      <c r="W80" s="25" t="e">
        <f>IF($W$3&lt;=#REF!,$D80*(1+(#REF!/100))^$W$3,0)</f>
        <v>#REF!</v>
      </c>
      <c r="X80" s="25" t="e">
        <f>IF($X$3&lt;=#REF!,$D80*(1+(#REF!/100))^$X$3,0)</f>
        <v>#REF!</v>
      </c>
      <c r="Y80" s="25" t="e">
        <f>IF($Y$3&lt;=#REF!,$D80*(1+(#REF!/100))^$Y$3,0)</f>
        <v>#REF!</v>
      </c>
      <c r="Z80" s="25" t="e">
        <f>IF($Z$3&lt;=#REF!,$D80*(1+(#REF!/100))^$Z$3,0)</f>
        <v>#REF!</v>
      </c>
      <c r="AA80" s="25" t="e">
        <f>IF($AA$3&lt;=#REF!,$D80*(1+(#REF!/100))^$AA$3,0)</f>
        <v>#REF!</v>
      </c>
      <c r="AB80" s="25" t="e">
        <f>IF($AB$3&lt;=#REF!,$D80*(1+(#REF!/100))^$AB$3,0)</f>
        <v>#REF!</v>
      </c>
      <c r="AC80" s="25" t="e">
        <f>IF($AC$3&lt;=#REF!,$D80*(1+(#REF!/100))^$AC$3,0)</f>
        <v>#REF!</v>
      </c>
      <c r="AD80" s="25" t="e">
        <f>IF($AD$3&lt;=#REF!,$D80*(1+(#REF!/100))^$AD$3,0)</f>
        <v>#REF!</v>
      </c>
      <c r="AE80" s="25" t="e">
        <f>IF($AE$3&lt;=#REF!,$D80*(1+(#REF!/100))^$AE$3,0)</f>
        <v>#REF!</v>
      </c>
      <c r="AF80" s="25" t="e">
        <f>IF($AF$3&lt;=#REF!,$D80*(1+(#REF!/100))^$AF$3,0)</f>
        <v>#REF!</v>
      </c>
      <c r="AG80" s="25" t="e">
        <f>IF($AG$3&lt;=#REF!,$D80*(1+(#REF!/100))^$AG$3,0)</f>
        <v>#REF!</v>
      </c>
      <c r="AH80" s="25" t="e">
        <f>IF($AH$3&lt;=#REF!,$D80*(1+(#REF!/100))^$AH$3,0)</f>
        <v>#REF!</v>
      </c>
      <c r="AI80" s="25" t="e">
        <f>IF($AI$3&lt;=#REF!,$D80*(1+(#REF!/100))^$AI$3,0)</f>
        <v>#REF!</v>
      </c>
      <c r="AJ80" s="17" t="e">
        <f>IF($AJ$3&lt;=#REF!,$D80*(1+(#REF!/100))^$AJ$3,0)</f>
        <v>#REF!</v>
      </c>
      <c r="AK80" s="17" t="e">
        <f>IF($AK$3&lt;=#REF!,$D80*(1+(#REF!/100))^$AK$3,0)</f>
        <v>#REF!</v>
      </c>
      <c r="AL80" s="17" t="e">
        <f>IF($AL$3&lt;=#REF!,$D80*(1+(#REF!/100))^$AL$3,0)</f>
        <v>#REF!</v>
      </c>
      <c r="AM80" s="17" t="e">
        <f>IF($AM$3&lt;=#REF!,$D80*(1+(#REF!/100))^$AM$3,0)</f>
        <v>#REF!</v>
      </c>
      <c r="AN80" s="17" t="e">
        <f>IF($AN$3&lt;=#REF!,$D80*(1+(#REF!/100))^$AN$3,0)</f>
        <v>#REF!</v>
      </c>
      <c r="AO80" s="17" t="e">
        <f>IF($AO$3&lt;=#REF!,$D80*(1+(#REF!/100))^$AO$3,0)</f>
        <v>#REF!</v>
      </c>
      <c r="AP80" s="17" t="e">
        <f>IF($AP$3&lt;=#REF!,$D80*(1+(#REF!/100))^$AP$3,0)</f>
        <v>#REF!</v>
      </c>
      <c r="AQ80" s="17" t="e">
        <f>IF($AQ$3&lt;=#REF!,$D80*(1+(#REF!/100))^$AQ$3,0)</f>
        <v>#REF!</v>
      </c>
      <c r="AR80" s="17" t="e">
        <f>IF($AR$3&lt;=#REF!,$D80*(1+(#REF!/100))^$AR$3,0)</f>
        <v>#REF!</v>
      </c>
      <c r="AS80" s="17" t="e">
        <f>IF($AS$3&lt;=#REF!,$D80*(1+(#REF!/100))^$AS$3,0)</f>
        <v>#REF!</v>
      </c>
    </row>
    <row r="81" spans="2:45" x14ac:dyDescent="0.25">
      <c r="B81" s="2" t="e">
        <f>#REF!</f>
        <v>#REF!</v>
      </c>
      <c r="C81" s="22" t="s">
        <v>23</v>
      </c>
      <c r="D81" s="19" t="e">
        <f>#REF!*#REF!</f>
        <v>#REF!</v>
      </c>
      <c r="E81" s="17" t="e">
        <f>NPV(#REF!,'Costos operativos proyectados'!F81:AI81)</f>
        <v>#REF!</v>
      </c>
      <c r="F81" s="25" t="e">
        <f>IF($F$3&lt;=#REF!,$D81*(1+(#REF!/100))^$F$3,0)</f>
        <v>#REF!</v>
      </c>
      <c r="G81" s="25" t="e">
        <f>IF($G$3&lt;=#REF!,$D81*(1+(#REF!/100))^$G$3,0)</f>
        <v>#REF!</v>
      </c>
      <c r="H81" s="25" t="e">
        <f>IF($H$3&lt;=#REF!,$D81*(1+(#REF!/100))^$H$3,0)</f>
        <v>#REF!</v>
      </c>
      <c r="I81" s="25" t="e">
        <f>IF($I$3&lt;=#REF!,$D81*(1+(#REF!/100))^$I$3,0)</f>
        <v>#REF!</v>
      </c>
      <c r="J81" s="25" t="e">
        <f>IF($J$3&lt;=#REF!,$D81*(1+(#REF!/100))^$J$3,0)</f>
        <v>#REF!</v>
      </c>
      <c r="K81" s="25" t="e">
        <f>IF($K$3&lt;=#REF!,$D81*(1+(#REF!/100))^$K$3,0)</f>
        <v>#REF!</v>
      </c>
      <c r="L81" s="25" t="e">
        <f>IF($L$3&lt;=#REF!,$D81*(1+(#REF!/100))^$L$3,0)</f>
        <v>#REF!</v>
      </c>
      <c r="M81" s="25" t="e">
        <f>IF($M$3&lt;=#REF!,$D81*(1+(#REF!/100))^$M$3,0)</f>
        <v>#REF!</v>
      </c>
      <c r="N81" s="25" t="e">
        <f>IF($N$3&lt;=#REF!,$D81*(1+(#REF!/100))^$N$3,0)</f>
        <v>#REF!</v>
      </c>
      <c r="O81" s="25" t="e">
        <f>IF($O$3&lt;=#REF!,$D81*(1+(#REF!/100))^$O$3,0)</f>
        <v>#REF!</v>
      </c>
      <c r="P81" s="25" t="e">
        <f>IF($P$3&lt;=#REF!,$D81*(1+(#REF!/100))^$P$3,0)</f>
        <v>#REF!</v>
      </c>
      <c r="Q81" s="25" t="e">
        <f>IF($Q$3&lt;=#REF!,$D81*(1+(#REF!/100))^$Q$3,0)</f>
        <v>#REF!</v>
      </c>
      <c r="R81" s="25" t="e">
        <f>IF($R$3&lt;=#REF!,$D81*(1+(#REF!/100))^$R$3,0)</f>
        <v>#REF!</v>
      </c>
      <c r="S81" s="25" t="e">
        <f>IF($S$3&lt;=#REF!,$D81*(1+(#REF!/100))^$S$3,0)</f>
        <v>#REF!</v>
      </c>
      <c r="T81" s="25" t="e">
        <f>IF($T$3&lt;=#REF!,$D81*(1+(#REF!/100))^$T$3,0)</f>
        <v>#REF!</v>
      </c>
      <c r="U81" s="25" t="e">
        <f>IF($U$3&lt;=#REF!,$D81*(1+(#REF!/100))^$U$3,0)</f>
        <v>#REF!</v>
      </c>
      <c r="V81" s="25" t="e">
        <f>IF($V$3&lt;=#REF!,$D81*(1+(#REF!/100))^$V$3,0)</f>
        <v>#REF!</v>
      </c>
      <c r="W81" s="25" t="e">
        <f>IF($W$3&lt;=#REF!,$D81*(1+(#REF!/100))^$W$3,0)</f>
        <v>#REF!</v>
      </c>
      <c r="X81" s="25" t="e">
        <f>IF($X$3&lt;=#REF!,$D81*(1+(#REF!/100))^$X$3,0)</f>
        <v>#REF!</v>
      </c>
      <c r="Y81" s="25" t="e">
        <f>IF($Y$3&lt;=#REF!,$D81*(1+(#REF!/100))^$Y$3,0)</f>
        <v>#REF!</v>
      </c>
      <c r="Z81" s="25" t="e">
        <f>IF($Z$3&lt;=#REF!,$D81*(1+(#REF!/100))^$Z$3,0)</f>
        <v>#REF!</v>
      </c>
      <c r="AA81" s="25" t="e">
        <f>IF($AA$3&lt;=#REF!,$D81*(1+(#REF!/100))^$AA$3,0)</f>
        <v>#REF!</v>
      </c>
      <c r="AB81" s="25" t="e">
        <f>IF($AB$3&lt;=#REF!,$D81*(1+(#REF!/100))^$AB$3,0)</f>
        <v>#REF!</v>
      </c>
      <c r="AC81" s="25" t="e">
        <f>IF($AC$3&lt;=#REF!,$D81*(1+(#REF!/100))^$AC$3,0)</f>
        <v>#REF!</v>
      </c>
      <c r="AD81" s="25" t="e">
        <f>IF($AD$3&lt;=#REF!,$D81*(1+(#REF!/100))^$AD$3,0)</f>
        <v>#REF!</v>
      </c>
      <c r="AE81" s="25" t="e">
        <f>IF($AE$3&lt;=#REF!,$D81*(1+(#REF!/100))^$AE$3,0)</f>
        <v>#REF!</v>
      </c>
      <c r="AF81" s="25" t="e">
        <f>IF($AF$3&lt;=#REF!,$D81*(1+(#REF!/100))^$AF$3,0)</f>
        <v>#REF!</v>
      </c>
      <c r="AG81" s="25" t="e">
        <f>IF($AG$3&lt;=#REF!,$D81*(1+(#REF!/100))^$AG$3,0)</f>
        <v>#REF!</v>
      </c>
      <c r="AH81" s="25" t="e">
        <f>IF($AH$3&lt;=#REF!,$D81*(1+(#REF!/100))^$AH$3,0)</f>
        <v>#REF!</v>
      </c>
      <c r="AI81" s="25" t="e">
        <f>IF($AI$3&lt;=#REF!,$D81*(1+(#REF!/100))^$AI$3,0)</f>
        <v>#REF!</v>
      </c>
      <c r="AJ81" s="17" t="e">
        <f>IF($AJ$3&lt;=#REF!,$D81*(1+(#REF!/100))^$AJ$3,0)</f>
        <v>#REF!</v>
      </c>
      <c r="AK81" s="17" t="e">
        <f>IF($AK$3&lt;=#REF!,$D81*(1+(#REF!/100))^$AK$3,0)</f>
        <v>#REF!</v>
      </c>
      <c r="AL81" s="17" t="e">
        <f>IF($AL$3&lt;=#REF!,$D81*(1+(#REF!/100))^$AL$3,0)</f>
        <v>#REF!</v>
      </c>
      <c r="AM81" s="17" t="e">
        <f>IF($AM$3&lt;=#REF!,$D81*(1+(#REF!/100))^$AM$3,0)</f>
        <v>#REF!</v>
      </c>
      <c r="AN81" s="17" t="e">
        <f>IF($AN$3&lt;=#REF!,$D81*(1+(#REF!/100))^$AN$3,0)</f>
        <v>#REF!</v>
      </c>
      <c r="AO81" s="17" t="e">
        <f>IF($AO$3&lt;=#REF!,$D81*(1+(#REF!/100))^$AO$3,0)</f>
        <v>#REF!</v>
      </c>
      <c r="AP81" s="17" t="e">
        <f>IF($AP$3&lt;=#REF!,$D81*(1+(#REF!/100))^$AP$3,0)</f>
        <v>#REF!</v>
      </c>
      <c r="AQ81" s="17" t="e">
        <f>IF($AQ$3&lt;=#REF!,$D81*(1+(#REF!/100))^$AQ$3,0)</f>
        <v>#REF!</v>
      </c>
      <c r="AR81" s="17" t="e">
        <f>IF($AR$3&lt;=#REF!,$D81*(1+(#REF!/100))^$AR$3,0)</f>
        <v>#REF!</v>
      </c>
      <c r="AS81" s="17" t="e">
        <f>IF($AS$3&lt;=#REF!,$D81*(1+(#REF!/100))^$AS$3,0)</f>
        <v>#REF!</v>
      </c>
    </row>
    <row r="82" spans="2:45" x14ac:dyDescent="0.25">
      <c r="B82" s="2" t="e">
        <f>#REF!</f>
        <v>#REF!</v>
      </c>
      <c r="C82" s="20" t="s">
        <v>22</v>
      </c>
      <c r="D82" s="19" t="e">
        <f>#REF!*#REF!</f>
        <v>#REF!</v>
      </c>
      <c r="E82" s="17" t="e">
        <f>NPV(#REF!,'Costos operativos proyectados'!F82:AI82)</f>
        <v>#REF!</v>
      </c>
      <c r="F82" s="25" t="e">
        <f>IF($F$3&lt;=#REF!,$D82*(1+(#REF!/100))^$F$3,0)</f>
        <v>#REF!</v>
      </c>
      <c r="G82" s="25" t="e">
        <f>IF($G$3&lt;=#REF!,$D82*(1+(#REF!/100))^$G$3,0)</f>
        <v>#REF!</v>
      </c>
      <c r="H82" s="25" t="e">
        <f>IF($H$3&lt;=#REF!,$D82*(1+(#REF!/100))^$H$3,0)</f>
        <v>#REF!</v>
      </c>
      <c r="I82" s="25" t="e">
        <f>IF($I$3&lt;=#REF!,$D82*(1+(#REF!/100))^$I$3,0)</f>
        <v>#REF!</v>
      </c>
      <c r="J82" s="25" t="e">
        <f>IF($J$3&lt;=#REF!,$D82*(1+(#REF!/100))^$J$3,0)</f>
        <v>#REF!</v>
      </c>
      <c r="K82" s="25" t="e">
        <f>IF($K$3&lt;=#REF!,$D82*(1+(#REF!/100))^$K$3,0)</f>
        <v>#REF!</v>
      </c>
      <c r="L82" s="25" t="e">
        <f>IF($L$3&lt;=#REF!,$D82*(1+(#REF!/100))^$L$3,0)</f>
        <v>#REF!</v>
      </c>
      <c r="M82" s="25" t="e">
        <f>IF($M$3&lt;=#REF!,$D82*(1+(#REF!/100))^$M$3,0)</f>
        <v>#REF!</v>
      </c>
      <c r="N82" s="25" t="e">
        <f>IF($N$3&lt;=#REF!,$D82*(1+(#REF!/100))^$N$3,0)</f>
        <v>#REF!</v>
      </c>
      <c r="O82" s="25" t="e">
        <f>IF($O$3&lt;=#REF!,$D82*(1+(#REF!/100))^$O$3,0)</f>
        <v>#REF!</v>
      </c>
      <c r="P82" s="25" t="e">
        <f>IF($P$3&lt;=#REF!,$D82*(1+(#REF!/100))^$P$3,0)</f>
        <v>#REF!</v>
      </c>
      <c r="Q82" s="25" t="e">
        <f>IF($Q$3&lt;=#REF!,$D82*(1+(#REF!/100))^$Q$3,0)</f>
        <v>#REF!</v>
      </c>
      <c r="R82" s="25" t="e">
        <f>IF($R$3&lt;=#REF!,$D82*(1+(#REF!/100))^$R$3,0)</f>
        <v>#REF!</v>
      </c>
      <c r="S82" s="25" t="e">
        <f>IF($S$3&lt;=#REF!,$D82*(1+(#REF!/100))^$S$3,0)</f>
        <v>#REF!</v>
      </c>
      <c r="T82" s="25" t="e">
        <f>IF($T$3&lt;=#REF!,$D82*(1+(#REF!/100))^$T$3,0)</f>
        <v>#REF!</v>
      </c>
      <c r="U82" s="25" t="e">
        <f>IF($U$3&lt;=#REF!,$D82*(1+(#REF!/100))^$U$3,0)</f>
        <v>#REF!</v>
      </c>
      <c r="V82" s="25" t="e">
        <f>IF($V$3&lt;=#REF!,$D82*(1+(#REF!/100))^$V$3,0)</f>
        <v>#REF!</v>
      </c>
      <c r="W82" s="25" t="e">
        <f>IF($W$3&lt;=#REF!,$D82*(1+(#REF!/100))^$W$3,0)</f>
        <v>#REF!</v>
      </c>
      <c r="X82" s="25" t="e">
        <f>IF($X$3&lt;=#REF!,$D82*(1+(#REF!/100))^$X$3,0)</f>
        <v>#REF!</v>
      </c>
      <c r="Y82" s="25" t="e">
        <f>IF($Y$3&lt;=#REF!,$D82*(1+(#REF!/100))^$Y$3,0)</f>
        <v>#REF!</v>
      </c>
      <c r="Z82" s="25" t="e">
        <f>IF($Z$3&lt;=#REF!,$D82*(1+(#REF!/100))^$Z$3,0)</f>
        <v>#REF!</v>
      </c>
      <c r="AA82" s="25" t="e">
        <f>IF($AA$3&lt;=#REF!,$D82*(1+(#REF!/100))^$AA$3,0)</f>
        <v>#REF!</v>
      </c>
      <c r="AB82" s="25" t="e">
        <f>IF($AB$3&lt;=#REF!,$D82*(1+(#REF!/100))^$AB$3,0)</f>
        <v>#REF!</v>
      </c>
      <c r="AC82" s="25" t="e">
        <f>IF($AC$3&lt;=#REF!,$D82*(1+(#REF!/100))^$AC$3,0)</f>
        <v>#REF!</v>
      </c>
      <c r="AD82" s="25" t="e">
        <f>IF($AD$3&lt;=#REF!,$D82*(1+(#REF!/100))^$AD$3,0)</f>
        <v>#REF!</v>
      </c>
      <c r="AE82" s="25" t="e">
        <f>IF($AE$3&lt;=#REF!,$D82*(1+(#REF!/100))^$AE$3,0)</f>
        <v>#REF!</v>
      </c>
      <c r="AF82" s="25" t="e">
        <f>IF($AF$3&lt;=#REF!,$D82*(1+(#REF!/100))^$AF$3,0)</f>
        <v>#REF!</v>
      </c>
      <c r="AG82" s="25" t="e">
        <f>IF($AG$3&lt;=#REF!,$D82*(1+(#REF!/100))^$AG$3,0)</f>
        <v>#REF!</v>
      </c>
      <c r="AH82" s="25" t="e">
        <f>IF($AH$3&lt;=#REF!,$D82*(1+(#REF!/100))^$AH$3,0)</f>
        <v>#REF!</v>
      </c>
      <c r="AI82" s="25" t="e">
        <f>IF($AI$3&lt;=#REF!,$D82*(1+(#REF!/100))^$AI$3,0)</f>
        <v>#REF!</v>
      </c>
      <c r="AJ82" s="17" t="e">
        <f>IF($AJ$3&lt;=#REF!,$D82*(1+(#REF!/100))^$AJ$3,0)</f>
        <v>#REF!</v>
      </c>
      <c r="AK82" s="17" t="e">
        <f>IF($AK$3&lt;=#REF!,$D82*(1+(#REF!/100))^$AK$3,0)</f>
        <v>#REF!</v>
      </c>
      <c r="AL82" s="17" t="e">
        <f>IF($AL$3&lt;=#REF!,$D82*(1+(#REF!/100))^$AL$3,0)</f>
        <v>#REF!</v>
      </c>
      <c r="AM82" s="17" t="e">
        <f>IF($AM$3&lt;=#REF!,$D82*(1+(#REF!/100))^$AM$3,0)</f>
        <v>#REF!</v>
      </c>
      <c r="AN82" s="17" t="e">
        <f>IF($AN$3&lt;=#REF!,$D82*(1+(#REF!/100))^$AN$3,0)</f>
        <v>#REF!</v>
      </c>
      <c r="AO82" s="17" t="e">
        <f>IF($AO$3&lt;=#REF!,$D82*(1+(#REF!/100))^$AO$3,0)</f>
        <v>#REF!</v>
      </c>
      <c r="AP82" s="17" t="e">
        <f>IF($AP$3&lt;=#REF!,$D82*(1+(#REF!/100))^$AP$3,0)</f>
        <v>#REF!</v>
      </c>
      <c r="AQ82" s="17" t="e">
        <f>IF($AQ$3&lt;=#REF!,$D82*(1+(#REF!/100))^$AQ$3,0)</f>
        <v>#REF!</v>
      </c>
      <c r="AR82" s="17" t="e">
        <f>IF($AR$3&lt;=#REF!,$D82*(1+(#REF!/100))^$AR$3,0)</f>
        <v>#REF!</v>
      </c>
      <c r="AS82" s="17" t="e">
        <f>IF($AS$3&lt;=#REF!,$D82*(1+(#REF!/100))^$AS$3,0)</f>
        <v>#REF!</v>
      </c>
    </row>
    <row r="83" spans="2:45" x14ac:dyDescent="0.25">
      <c r="B83" s="2" t="e">
        <f>#REF!</f>
        <v>#REF!</v>
      </c>
      <c r="C83" s="20" t="s">
        <v>21</v>
      </c>
      <c r="D83" s="19" t="e">
        <f>#REF!*#REF!</f>
        <v>#REF!</v>
      </c>
      <c r="E83" s="17" t="e">
        <f>NPV(#REF!,'Costos operativos proyectados'!F83:AI83)</f>
        <v>#REF!</v>
      </c>
      <c r="F83" s="25" t="e">
        <f>IF($F$3&lt;=#REF!,$D83*(1+(#REF!/100))^$F$3,0)</f>
        <v>#REF!</v>
      </c>
      <c r="G83" s="25" t="e">
        <f>IF($G$3&lt;=#REF!,$D83*(1+(#REF!/100))^$G$3,0)</f>
        <v>#REF!</v>
      </c>
      <c r="H83" s="25" t="e">
        <f>IF($H$3&lt;=#REF!,$D83*(1+(#REF!/100))^$H$3,0)</f>
        <v>#REF!</v>
      </c>
      <c r="I83" s="25" t="e">
        <f>IF($I$3&lt;=#REF!,$D83*(1+(#REF!/100))^$I$3,0)</f>
        <v>#REF!</v>
      </c>
      <c r="J83" s="25" t="e">
        <f>IF($J$3&lt;=#REF!,$D83*(1+(#REF!/100))^$J$3,0)</f>
        <v>#REF!</v>
      </c>
      <c r="K83" s="25" t="e">
        <f>IF($K$3&lt;=#REF!,$D83*(1+(#REF!/100))^$K$3,0)</f>
        <v>#REF!</v>
      </c>
      <c r="L83" s="25" t="e">
        <f>IF($L$3&lt;=#REF!,$D83*(1+(#REF!/100))^$L$3,0)</f>
        <v>#REF!</v>
      </c>
      <c r="M83" s="25" t="e">
        <f>IF($M$3&lt;=#REF!,$D83*(1+(#REF!/100))^$M$3,0)</f>
        <v>#REF!</v>
      </c>
      <c r="N83" s="25" t="e">
        <f>IF($N$3&lt;=#REF!,$D83*(1+(#REF!/100))^$N$3,0)</f>
        <v>#REF!</v>
      </c>
      <c r="O83" s="25" t="e">
        <f>IF($O$3&lt;=#REF!,$D83*(1+(#REF!/100))^$O$3,0)</f>
        <v>#REF!</v>
      </c>
      <c r="P83" s="25" t="e">
        <f>IF($P$3&lt;=#REF!,$D83*(1+(#REF!/100))^$P$3,0)</f>
        <v>#REF!</v>
      </c>
      <c r="Q83" s="25" t="e">
        <f>IF($Q$3&lt;=#REF!,$D83*(1+(#REF!/100))^$Q$3,0)</f>
        <v>#REF!</v>
      </c>
      <c r="R83" s="25" t="e">
        <f>IF($R$3&lt;=#REF!,$D83*(1+(#REF!/100))^$R$3,0)</f>
        <v>#REF!</v>
      </c>
      <c r="S83" s="25" t="e">
        <f>IF($S$3&lt;=#REF!,$D83*(1+(#REF!/100))^$S$3,0)</f>
        <v>#REF!</v>
      </c>
      <c r="T83" s="25" t="e">
        <f>IF($T$3&lt;=#REF!,$D83*(1+(#REF!/100))^$T$3,0)</f>
        <v>#REF!</v>
      </c>
      <c r="U83" s="25" t="e">
        <f>IF($U$3&lt;=#REF!,$D83*(1+(#REF!/100))^$U$3,0)</f>
        <v>#REF!</v>
      </c>
      <c r="V83" s="25" t="e">
        <f>IF($V$3&lt;=#REF!,$D83*(1+(#REF!/100))^$V$3,0)</f>
        <v>#REF!</v>
      </c>
      <c r="W83" s="25" t="e">
        <f>IF($W$3&lt;=#REF!,$D83*(1+(#REF!/100))^$W$3,0)</f>
        <v>#REF!</v>
      </c>
      <c r="X83" s="25" t="e">
        <f>IF($X$3&lt;=#REF!,$D83*(1+(#REF!/100))^$X$3,0)</f>
        <v>#REF!</v>
      </c>
      <c r="Y83" s="25" t="e">
        <f>IF($Y$3&lt;=#REF!,$D83*(1+(#REF!/100))^$Y$3,0)</f>
        <v>#REF!</v>
      </c>
      <c r="Z83" s="25" t="e">
        <f>IF($Z$3&lt;=#REF!,$D83*(1+(#REF!/100))^$Z$3,0)</f>
        <v>#REF!</v>
      </c>
      <c r="AA83" s="25" t="e">
        <f>IF($AA$3&lt;=#REF!,$D83*(1+(#REF!/100))^$AA$3,0)</f>
        <v>#REF!</v>
      </c>
      <c r="AB83" s="25" t="e">
        <f>IF($AB$3&lt;=#REF!,$D83*(1+(#REF!/100))^$AB$3,0)</f>
        <v>#REF!</v>
      </c>
      <c r="AC83" s="25" t="e">
        <f>IF($AC$3&lt;=#REF!,$D83*(1+(#REF!/100))^$AC$3,0)</f>
        <v>#REF!</v>
      </c>
      <c r="AD83" s="25" t="e">
        <f>IF($AD$3&lt;=#REF!,$D83*(1+(#REF!/100))^$AD$3,0)</f>
        <v>#REF!</v>
      </c>
      <c r="AE83" s="25" t="e">
        <f>IF($AE$3&lt;=#REF!,$D83*(1+(#REF!/100))^$AE$3,0)</f>
        <v>#REF!</v>
      </c>
      <c r="AF83" s="25" t="e">
        <f>IF($AF$3&lt;=#REF!,$D83*(1+(#REF!/100))^$AF$3,0)</f>
        <v>#REF!</v>
      </c>
      <c r="AG83" s="25" t="e">
        <f>IF($AG$3&lt;=#REF!,$D83*(1+(#REF!/100))^$AG$3,0)</f>
        <v>#REF!</v>
      </c>
      <c r="AH83" s="25" t="e">
        <f>IF($AH$3&lt;=#REF!,$D83*(1+(#REF!/100))^$AH$3,0)</f>
        <v>#REF!</v>
      </c>
      <c r="AI83" s="25" t="e">
        <f>IF($AI$3&lt;=#REF!,$D83*(1+(#REF!/100))^$AI$3,0)</f>
        <v>#REF!</v>
      </c>
      <c r="AJ83" s="17" t="e">
        <f>IF($AJ$3&lt;=#REF!,$D83*(1+(#REF!/100))^$AJ$3,0)</f>
        <v>#REF!</v>
      </c>
      <c r="AK83" s="17" t="e">
        <f>IF($AK$3&lt;=#REF!,$D83*(1+(#REF!/100))^$AK$3,0)</f>
        <v>#REF!</v>
      </c>
      <c r="AL83" s="17" t="e">
        <f>IF($AL$3&lt;=#REF!,$D83*(1+(#REF!/100))^$AL$3,0)</f>
        <v>#REF!</v>
      </c>
      <c r="AM83" s="17" t="e">
        <f>IF($AM$3&lt;=#REF!,$D83*(1+(#REF!/100))^$AM$3,0)</f>
        <v>#REF!</v>
      </c>
      <c r="AN83" s="17" t="e">
        <f>IF($AN$3&lt;=#REF!,$D83*(1+(#REF!/100))^$AN$3,0)</f>
        <v>#REF!</v>
      </c>
      <c r="AO83" s="17" t="e">
        <f>IF($AO$3&lt;=#REF!,$D83*(1+(#REF!/100))^$AO$3,0)</f>
        <v>#REF!</v>
      </c>
      <c r="AP83" s="17" t="e">
        <f>IF($AP$3&lt;=#REF!,$D83*(1+(#REF!/100))^$AP$3,0)</f>
        <v>#REF!</v>
      </c>
      <c r="AQ83" s="17" t="e">
        <f>IF($AQ$3&lt;=#REF!,$D83*(1+(#REF!/100))^$AQ$3,0)</f>
        <v>#REF!</v>
      </c>
      <c r="AR83" s="17" t="e">
        <f>IF($AR$3&lt;=#REF!,$D83*(1+(#REF!/100))^$AR$3,0)</f>
        <v>#REF!</v>
      </c>
      <c r="AS83" s="17" t="e">
        <f>IF($AS$3&lt;=#REF!,$D83*(1+(#REF!/100))^$AS$3,0)</f>
        <v>#REF!</v>
      </c>
    </row>
    <row r="84" spans="2:45" x14ac:dyDescent="0.25">
      <c r="B84" s="2" t="e">
        <f>#REF!</f>
        <v>#REF!</v>
      </c>
      <c r="C84" s="20" t="s">
        <v>20</v>
      </c>
      <c r="D84" s="19" t="e">
        <f>#REF!*#REF!</f>
        <v>#REF!</v>
      </c>
      <c r="E84" s="17" t="e">
        <f>NPV(#REF!,'Costos operativos proyectados'!F84:AI84)</f>
        <v>#REF!</v>
      </c>
      <c r="F84" s="25" t="e">
        <f>IF($F$3&lt;=#REF!,$D84*(1+(#REF!/100))^$F$3,0)</f>
        <v>#REF!</v>
      </c>
      <c r="G84" s="25" t="e">
        <f>IF($G$3&lt;=#REF!,$D84*(1+(#REF!/100))^$G$3,0)</f>
        <v>#REF!</v>
      </c>
      <c r="H84" s="25" t="e">
        <f>IF($H$3&lt;=#REF!,$D84*(1+(#REF!/100))^$H$3,0)</f>
        <v>#REF!</v>
      </c>
      <c r="I84" s="25" t="e">
        <f>IF($I$3&lt;=#REF!,$D84*(1+(#REF!/100))^$I$3,0)</f>
        <v>#REF!</v>
      </c>
      <c r="J84" s="25" t="e">
        <f>IF($J$3&lt;=#REF!,$D84*(1+(#REF!/100))^$J$3,0)</f>
        <v>#REF!</v>
      </c>
      <c r="K84" s="25" t="e">
        <f>IF($K$3&lt;=#REF!,$D84*(1+(#REF!/100))^$K$3,0)</f>
        <v>#REF!</v>
      </c>
      <c r="L84" s="25" t="e">
        <f>IF($L$3&lt;=#REF!,$D84*(1+(#REF!/100))^$L$3,0)</f>
        <v>#REF!</v>
      </c>
      <c r="M84" s="25" t="e">
        <f>IF($M$3&lt;=#REF!,$D84*(1+(#REF!/100))^$M$3,0)</f>
        <v>#REF!</v>
      </c>
      <c r="N84" s="25" t="e">
        <f>IF($N$3&lt;=#REF!,$D84*(1+(#REF!/100))^$N$3,0)</f>
        <v>#REF!</v>
      </c>
      <c r="O84" s="25" t="e">
        <f>IF($O$3&lt;=#REF!,$D84*(1+(#REF!/100))^$O$3,0)</f>
        <v>#REF!</v>
      </c>
      <c r="P84" s="25" t="e">
        <f>IF($P$3&lt;=#REF!,$D84*(1+(#REF!/100))^$P$3,0)</f>
        <v>#REF!</v>
      </c>
      <c r="Q84" s="25" t="e">
        <f>IF($Q$3&lt;=#REF!,$D84*(1+(#REF!/100))^$Q$3,0)</f>
        <v>#REF!</v>
      </c>
      <c r="R84" s="25" t="e">
        <f>IF($R$3&lt;=#REF!,$D84*(1+(#REF!/100))^$R$3,0)</f>
        <v>#REF!</v>
      </c>
      <c r="S84" s="25" t="e">
        <f>IF($S$3&lt;=#REF!,$D84*(1+(#REF!/100))^$S$3,0)</f>
        <v>#REF!</v>
      </c>
      <c r="T84" s="25" t="e">
        <f>IF($T$3&lt;=#REF!,$D84*(1+(#REF!/100))^$T$3,0)</f>
        <v>#REF!</v>
      </c>
      <c r="U84" s="25" t="e">
        <f>IF($U$3&lt;=#REF!,$D84*(1+(#REF!/100))^$U$3,0)</f>
        <v>#REF!</v>
      </c>
      <c r="V84" s="25" t="e">
        <f>IF($V$3&lt;=#REF!,$D84*(1+(#REF!/100))^$V$3,0)</f>
        <v>#REF!</v>
      </c>
      <c r="W84" s="25" t="e">
        <f>IF($W$3&lt;=#REF!,$D84*(1+(#REF!/100))^$W$3,0)</f>
        <v>#REF!</v>
      </c>
      <c r="X84" s="25" t="e">
        <f>IF($X$3&lt;=#REF!,$D84*(1+(#REF!/100))^$X$3,0)</f>
        <v>#REF!</v>
      </c>
      <c r="Y84" s="25" t="e">
        <f>IF($Y$3&lt;=#REF!,$D84*(1+(#REF!/100))^$Y$3,0)</f>
        <v>#REF!</v>
      </c>
      <c r="Z84" s="25" t="e">
        <f>IF($Z$3&lt;=#REF!,$D84*(1+(#REF!/100))^$Z$3,0)</f>
        <v>#REF!</v>
      </c>
      <c r="AA84" s="25" t="e">
        <f>IF($AA$3&lt;=#REF!,$D84*(1+(#REF!/100))^$AA$3,0)</f>
        <v>#REF!</v>
      </c>
      <c r="AB84" s="25" t="e">
        <f>IF($AB$3&lt;=#REF!,$D84*(1+(#REF!/100))^$AB$3,0)</f>
        <v>#REF!</v>
      </c>
      <c r="AC84" s="25" t="e">
        <f>IF($AC$3&lt;=#REF!,$D84*(1+(#REF!/100))^$AC$3,0)</f>
        <v>#REF!</v>
      </c>
      <c r="AD84" s="25" t="e">
        <f>IF($AD$3&lt;=#REF!,$D84*(1+(#REF!/100))^$AD$3,0)</f>
        <v>#REF!</v>
      </c>
      <c r="AE84" s="25" t="e">
        <f>IF($AE$3&lt;=#REF!,$D84*(1+(#REF!/100))^$AE$3,0)</f>
        <v>#REF!</v>
      </c>
      <c r="AF84" s="25" t="e">
        <f>IF($AF$3&lt;=#REF!,$D84*(1+(#REF!/100))^$AF$3,0)</f>
        <v>#REF!</v>
      </c>
      <c r="AG84" s="25" t="e">
        <f>IF($AG$3&lt;=#REF!,$D84*(1+(#REF!/100))^$AG$3,0)</f>
        <v>#REF!</v>
      </c>
      <c r="AH84" s="25" t="e">
        <f>IF($AH$3&lt;=#REF!,$D84*(1+(#REF!/100))^$AH$3,0)</f>
        <v>#REF!</v>
      </c>
      <c r="AI84" s="25" t="e">
        <f>IF($AI$3&lt;=#REF!,$D84*(1+(#REF!/100))^$AI$3,0)</f>
        <v>#REF!</v>
      </c>
      <c r="AJ84" s="17" t="e">
        <f>IF($AJ$3&lt;=#REF!,$D84*(1+(#REF!/100))^$AJ$3,0)</f>
        <v>#REF!</v>
      </c>
      <c r="AK84" s="17" t="e">
        <f>IF($AK$3&lt;=#REF!,$D84*(1+(#REF!/100))^$AK$3,0)</f>
        <v>#REF!</v>
      </c>
      <c r="AL84" s="17" t="e">
        <f>IF($AL$3&lt;=#REF!,$D84*(1+(#REF!/100))^$AL$3,0)</f>
        <v>#REF!</v>
      </c>
      <c r="AM84" s="17" t="e">
        <f>IF($AM$3&lt;=#REF!,$D84*(1+(#REF!/100))^$AM$3,0)</f>
        <v>#REF!</v>
      </c>
      <c r="AN84" s="17" t="e">
        <f>IF($AN$3&lt;=#REF!,$D84*(1+(#REF!/100))^$AN$3,0)</f>
        <v>#REF!</v>
      </c>
      <c r="AO84" s="17" t="e">
        <f>IF($AO$3&lt;=#REF!,$D84*(1+(#REF!/100))^$AO$3,0)</f>
        <v>#REF!</v>
      </c>
      <c r="AP84" s="17" t="e">
        <f>IF($AP$3&lt;=#REF!,$D84*(1+(#REF!/100))^$AP$3,0)</f>
        <v>#REF!</v>
      </c>
      <c r="AQ84" s="17" t="e">
        <f>IF($AQ$3&lt;=#REF!,$D84*(1+(#REF!/100))^$AQ$3,0)</f>
        <v>#REF!</v>
      </c>
      <c r="AR84" s="17" t="e">
        <f>IF($AR$3&lt;=#REF!,$D84*(1+(#REF!/100))^$AR$3,0)</f>
        <v>#REF!</v>
      </c>
      <c r="AS84" s="17" t="e">
        <f>IF($AS$3&lt;=#REF!,$D84*(1+(#REF!/100))^$AS$3,0)</f>
        <v>#REF!</v>
      </c>
    </row>
    <row r="85" spans="2:45" x14ac:dyDescent="0.25">
      <c r="B85" s="2" t="e">
        <f>#REF!</f>
        <v>#REF!</v>
      </c>
      <c r="C85" s="20">
        <v>1</v>
      </c>
      <c r="D85" s="19" t="e">
        <f>#REF!*#REF!</f>
        <v>#REF!</v>
      </c>
      <c r="E85" s="17" t="e">
        <f>NPV(#REF!,'Costos operativos proyectados'!F85:AI85)</f>
        <v>#REF!</v>
      </c>
      <c r="F85" s="25" t="e">
        <f>IF($F$3&lt;=#REF!,$D85*(1+(#REF!/100))^$F$3,0)</f>
        <v>#REF!</v>
      </c>
      <c r="G85" s="25" t="e">
        <f>IF($G$3&lt;=#REF!,$D85*(1+(#REF!/100))^$G$3,0)</f>
        <v>#REF!</v>
      </c>
      <c r="H85" s="25" t="e">
        <f>IF($H$3&lt;=#REF!,$D85*(1+(#REF!/100))^$H$3,0)</f>
        <v>#REF!</v>
      </c>
      <c r="I85" s="25" t="e">
        <f>IF($I$3&lt;=#REF!,$D85*(1+(#REF!/100))^$I$3,0)</f>
        <v>#REF!</v>
      </c>
      <c r="J85" s="25" t="e">
        <f>IF($J$3&lt;=#REF!,$D85*(1+(#REF!/100))^$J$3,0)</f>
        <v>#REF!</v>
      </c>
      <c r="K85" s="25" t="e">
        <f>IF($K$3&lt;=#REF!,$D85*(1+(#REF!/100))^$K$3,0)</f>
        <v>#REF!</v>
      </c>
      <c r="L85" s="25" t="e">
        <f>IF($L$3&lt;=#REF!,$D85*(1+(#REF!/100))^$L$3,0)</f>
        <v>#REF!</v>
      </c>
      <c r="M85" s="25" t="e">
        <f>IF($M$3&lt;=#REF!,$D85*(1+(#REF!/100))^$M$3,0)</f>
        <v>#REF!</v>
      </c>
      <c r="N85" s="25" t="e">
        <f>IF($N$3&lt;=#REF!,$D85*(1+(#REF!/100))^$N$3,0)</f>
        <v>#REF!</v>
      </c>
      <c r="O85" s="25" t="e">
        <f>IF($O$3&lt;=#REF!,$D85*(1+(#REF!/100))^$O$3,0)</f>
        <v>#REF!</v>
      </c>
      <c r="P85" s="25" t="e">
        <f>IF($P$3&lt;=#REF!,$D85*(1+(#REF!/100))^$P$3,0)</f>
        <v>#REF!</v>
      </c>
      <c r="Q85" s="25" t="e">
        <f>IF($Q$3&lt;=#REF!,$D85*(1+(#REF!/100))^$Q$3,0)</f>
        <v>#REF!</v>
      </c>
      <c r="R85" s="25" t="e">
        <f>IF($R$3&lt;=#REF!,$D85*(1+(#REF!/100))^$R$3,0)</f>
        <v>#REF!</v>
      </c>
      <c r="S85" s="25" t="e">
        <f>IF($S$3&lt;=#REF!,$D85*(1+(#REF!/100))^$S$3,0)</f>
        <v>#REF!</v>
      </c>
      <c r="T85" s="25" t="e">
        <f>IF($T$3&lt;=#REF!,$D85*(1+(#REF!/100))^$T$3,0)</f>
        <v>#REF!</v>
      </c>
      <c r="U85" s="25" t="e">
        <f>IF($U$3&lt;=#REF!,$D85*(1+(#REF!/100))^$U$3,0)</f>
        <v>#REF!</v>
      </c>
      <c r="V85" s="25" t="e">
        <f>IF($V$3&lt;=#REF!,$D85*(1+(#REF!/100))^$V$3,0)</f>
        <v>#REF!</v>
      </c>
      <c r="W85" s="25" t="e">
        <f>IF($W$3&lt;=#REF!,$D85*(1+(#REF!/100))^$W$3,0)</f>
        <v>#REF!</v>
      </c>
      <c r="X85" s="25" t="e">
        <f>IF($X$3&lt;=#REF!,$D85*(1+(#REF!/100))^$X$3,0)</f>
        <v>#REF!</v>
      </c>
      <c r="Y85" s="25" t="e">
        <f>IF($Y$3&lt;=#REF!,$D85*(1+(#REF!/100))^$Y$3,0)</f>
        <v>#REF!</v>
      </c>
      <c r="Z85" s="25" t="e">
        <f>IF($Z$3&lt;=#REF!,$D85*(1+(#REF!/100))^$Z$3,0)</f>
        <v>#REF!</v>
      </c>
      <c r="AA85" s="25" t="e">
        <f>IF($AA$3&lt;=#REF!,$D85*(1+(#REF!/100))^$AA$3,0)</f>
        <v>#REF!</v>
      </c>
      <c r="AB85" s="25" t="e">
        <f>IF($AB$3&lt;=#REF!,$D85*(1+(#REF!/100))^$AB$3,0)</f>
        <v>#REF!</v>
      </c>
      <c r="AC85" s="25" t="e">
        <f>IF($AC$3&lt;=#REF!,$D85*(1+(#REF!/100))^$AC$3,0)</f>
        <v>#REF!</v>
      </c>
      <c r="AD85" s="25" t="e">
        <f>IF($AD$3&lt;=#REF!,$D85*(1+(#REF!/100))^$AD$3,0)</f>
        <v>#REF!</v>
      </c>
      <c r="AE85" s="25" t="e">
        <f>IF($AE$3&lt;=#REF!,$D85*(1+(#REF!/100))^$AE$3,0)</f>
        <v>#REF!</v>
      </c>
      <c r="AF85" s="25" t="e">
        <f>IF($AF$3&lt;=#REF!,$D85*(1+(#REF!/100))^$AF$3,0)</f>
        <v>#REF!</v>
      </c>
      <c r="AG85" s="25" t="e">
        <f>IF($AG$3&lt;=#REF!,$D85*(1+(#REF!/100))^$AG$3,0)</f>
        <v>#REF!</v>
      </c>
      <c r="AH85" s="25" t="e">
        <f>IF($AH$3&lt;=#REF!,$D85*(1+(#REF!/100))^$AH$3,0)</f>
        <v>#REF!</v>
      </c>
      <c r="AI85" s="25" t="e">
        <f>IF($AI$3&lt;=#REF!,$D85*(1+(#REF!/100))^$AI$3,0)</f>
        <v>#REF!</v>
      </c>
      <c r="AJ85" s="17" t="e">
        <f>IF($AJ$3&lt;=#REF!,$D85*(1+(#REF!/100))^$AJ$3,0)</f>
        <v>#REF!</v>
      </c>
      <c r="AK85" s="17" t="e">
        <f>IF($AK$3&lt;=#REF!,$D85*(1+(#REF!/100))^$AK$3,0)</f>
        <v>#REF!</v>
      </c>
      <c r="AL85" s="17" t="e">
        <f>IF($AL$3&lt;=#REF!,$D85*(1+(#REF!/100))^$AL$3,0)</f>
        <v>#REF!</v>
      </c>
      <c r="AM85" s="17" t="e">
        <f>IF($AM$3&lt;=#REF!,$D85*(1+(#REF!/100))^$AM$3,0)</f>
        <v>#REF!</v>
      </c>
      <c r="AN85" s="17" t="e">
        <f>IF($AN$3&lt;=#REF!,$D85*(1+(#REF!/100))^$AN$3,0)</f>
        <v>#REF!</v>
      </c>
      <c r="AO85" s="17" t="e">
        <f>IF($AO$3&lt;=#REF!,$D85*(1+(#REF!/100))^$AO$3,0)</f>
        <v>#REF!</v>
      </c>
      <c r="AP85" s="17" t="e">
        <f>IF($AP$3&lt;=#REF!,$D85*(1+(#REF!/100))^$AP$3,0)</f>
        <v>#REF!</v>
      </c>
      <c r="AQ85" s="17" t="e">
        <f>IF($AQ$3&lt;=#REF!,$D85*(1+(#REF!/100))^$AQ$3,0)</f>
        <v>#REF!</v>
      </c>
      <c r="AR85" s="17" t="e">
        <f>IF($AR$3&lt;=#REF!,$D85*(1+(#REF!/100))^$AR$3,0)</f>
        <v>#REF!</v>
      </c>
      <c r="AS85" s="17" t="e">
        <f>IF($AS$3&lt;=#REF!,$D85*(1+(#REF!/100))^$AS$3,0)</f>
        <v>#REF!</v>
      </c>
    </row>
    <row r="86" spans="2:45" x14ac:dyDescent="0.25">
      <c r="B86" s="2" t="e">
        <f>#REF!</f>
        <v>#REF!</v>
      </c>
      <c r="C86" s="20">
        <v>2</v>
      </c>
      <c r="D86" s="19" t="e">
        <f>#REF!*#REF!</f>
        <v>#REF!</v>
      </c>
      <c r="E86" s="17" t="e">
        <f>NPV(#REF!,'Costos operativos proyectados'!F86:AI86)</f>
        <v>#REF!</v>
      </c>
      <c r="F86" s="25" t="e">
        <f>IF($F$3&lt;=#REF!,$D86*(1+(#REF!/100))^$F$3,0)</f>
        <v>#REF!</v>
      </c>
      <c r="G86" s="25" t="e">
        <f>IF($G$3&lt;=#REF!,$D86*(1+(#REF!/100))^$G$3,0)</f>
        <v>#REF!</v>
      </c>
      <c r="H86" s="25" t="e">
        <f>IF($H$3&lt;=#REF!,$D86*(1+(#REF!/100))^$H$3,0)</f>
        <v>#REF!</v>
      </c>
      <c r="I86" s="25" t="e">
        <f>IF($I$3&lt;=#REF!,$D86*(1+(#REF!/100))^$I$3,0)</f>
        <v>#REF!</v>
      </c>
      <c r="J86" s="25" t="e">
        <f>IF($J$3&lt;=#REF!,$D86*(1+(#REF!/100))^$J$3,0)</f>
        <v>#REF!</v>
      </c>
      <c r="K86" s="25" t="e">
        <f>IF($K$3&lt;=#REF!,$D86*(1+(#REF!/100))^$K$3,0)</f>
        <v>#REF!</v>
      </c>
      <c r="L86" s="25" t="e">
        <f>IF($L$3&lt;=#REF!,$D86*(1+(#REF!/100))^$L$3,0)</f>
        <v>#REF!</v>
      </c>
      <c r="M86" s="25" t="e">
        <f>IF($M$3&lt;=#REF!,$D86*(1+(#REF!/100))^$M$3,0)</f>
        <v>#REF!</v>
      </c>
      <c r="N86" s="25" t="e">
        <f>IF($N$3&lt;=#REF!,$D86*(1+(#REF!/100))^$N$3,0)</f>
        <v>#REF!</v>
      </c>
      <c r="O86" s="25" t="e">
        <f>IF($O$3&lt;=#REF!,$D86*(1+(#REF!/100))^$O$3,0)</f>
        <v>#REF!</v>
      </c>
      <c r="P86" s="25" t="e">
        <f>IF($P$3&lt;=#REF!,$D86*(1+(#REF!/100))^$P$3,0)</f>
        <v>#REF!</v>
      </c>
      <c r="Q86" s="25" t="e">
        <f>IF($Q$3&lt;=#REF!,$D86*(1+(#REF!/100))^$Q$3,0)</f>
        <v>#REF!</v>
      </c>
      <c r="R86" s="25" t="e">
        <f>IF($R$3&lt;=#REF!,$D86*(1+(#REF!/100))^$R$3,0)</f>
        <v>#REF!</v>
      </c>
      <c r="S86" s="25" t="e">
        <f>IF($S$3&lt;=#REF!,$D86*(1+(#REF!/100))^$S$3,0)</f>
        <v>#REF!</v>
      </c>
      <c r="T86" s="25" t="e">
        <f>IF($T$3&lt;=#REF!,$D86*(1+(#REF!/100))^$T$3,0)</f>
        <v>#REF!</v>
      </c>
      <c r="U86" s="25" t="e">
        <f>IF($U$3&lt;=#REF!,$D86*(1+(#REF!/100))^$U$3,0)</f>
        <v>#REF!</v>
      </c>
      <c r="V86" s="25" t="e">
        <f>IF($V$3&lt;=#REF!,$D86*(1+(#REF!/100))^$V$3,0)</f>
        <v>#REF!</v>
      </c>
      <c r="W86" s="25" t="e">
        <f>IF($W$3&lt;=#REF!,$D86*(1+(#REF!/100))^$W$3,0)</f>
        <v>#REF!</v>
      </c>
      <c r="X86" s="25" t="e">
        <f>IF($X$3&lt;=#REF!,$D86*(1+(#REF!/100))^$X$3,0)</f>
        <v>#REF!</v>
      </c>
      <c r="Y86" s="25" t="e">
        <f>IF($Y$3&lt;=#REF!,$D86*(1+(#REF!/100))^$Y$3,0)</f>
        <v>#REF!</v>
      </c>
      <c r="Z86" s="25" t="e">
        <f>IF($Z$3&lt;=#REF!,$D86*(1+(#REF!/100))^$Z$3,0)</f>
        <v>#REF!</v>
      </c>
      <c r="AA86" s="25" t="e">
        <f>IF($AA$3&lt;=#REF!,$D86*(1+(#REF!/100))^$AA$3,0)</f>
        <v>#REF!</v>
      </c>
      <c r="AB86" s="25" t="e">
        <f>IF($AB$3&lt;=#REF!,$D86*(1+(#REF!/100))^$AB$3,0)</f>
        <v>#REF!</v>
      </c>
      <c r="AC86" s="25" t="e">
        <f>IF($AC$3&lt;=#REF!,$D86*(1+(#REF!/100))^$AC$3,0)</f>
        <v>#REF!</v>
      </c>
      <c r="AD86" s="25" t="e">
        <f>IF($AD$3&lt;=#REF!,$D86*(1+(#REF!/100))^$AD$3,0)</f>
        <v>#REF!</v>
      </c>
      <c r="AE86" s="25" t="e">
        <f>IF($AE$3&lt;=#REF!,$D86*(1+(#REF!/100))^$AE$3,0)</f>
        <v>#REF!</v>
      </c>
      <c r="AF86" s="25" t="e">
        <f>IF($AF$3&lt;=#REF!,$D86*(1+(#REF!/100))^$AF$3,0)</f>
        <v>#REF!</v>
      </c>
      <c r="AG86" s="25" t="e">
        <f>IF($AG$3&lt;=#REF!,$D86*(1+(#REF!/100))^$AG$3,0)</f>
        <v>#REF!</v>
      </c>
      <c r="AH86" s="25" t="e">
        <f>IF($AH$3&lt;=#REF!,$D86*(1+(#REF!/100))^$AH$3,0)</f>
        <v>#REF!</v>
      </c>
      <c r="AI86" s="25" t="e">
        <f>IF($AI$3&lt;=#REF!,$D86*(1+(#REF!/100))^$AI$3,0)</f>
        <v>#REF!</v>
      </c>
      <c r="AJ86" s="17" t="e">
        <f>IF($AJ$3&lt;=#REF!,$D86*(1+(#REF!/100))^$AJ$3,0)</f>
        <v>#REF!</v>
      </c>
      <c r="AK86" s="17" t="e">
        <f>IF($AK$3&lt;=#REF!,$D86*(1+(#REF!/100))^$AK$3,0)</f>
        <v>#REF!</v>
      </c>
      <c r="AL86" s="17" t="e">
        <f>IF($AL$3&lt;=#REF!,$D86*(1+(#REF!/100))^$AL$3,0)</f>
        <v>#REF!</v>
      </c>
      <c r="AM86" s="17" t="e">
        <f>IF($AM$3&lt;=#REF!,$D86*(1+(#REF!/100))^$AM$3,0)</f>
        <v>#REF!</v>
      </c>
      <c r="AN86" s="17" t="e">
        <f>IF($AN$3&lt;=#REF!,$D86*(1+(#REF!/100))^$AN$3,0)</f>
        <v>#REF!</v>
      </c>
      <c r="AO86" s="17" t="e">
        <f>IF($AO$3&lt;=#REF!,$D86*(1+(#REF!/100))^$AO$3,0)</f>
        <v>#REF!</v>
      </c>
      <c r="AP86" s="17" t="e">
        <f>IF($AP$3&lt;=#REF!,$D86*(1+(#REF!/100))^$AP$3,0)</f>
        <v>#REF!</v>
      </c>
      <c r="AQ86" s="17" t="e">
        <f>IF($AQ$3&lt;=#REF!,$D86*(1+(#REF!/100))^$AQ$3,0)</f>
        <v>#REF!</v>
      </c>
      <c r="AR86" s="17" t="e">
        <f>IF($AR$3&lt;=#REF!,$D86*(1+(#REF!/100))^$AR$3,0)</f>
        <v>#REF!</v>
      </c>
      <c r="AS86" s="17" t="e">
        <f>IF($AS$3&lt;=#REF!,$D86*(1+(#REF!/100))^$AS$3,0)</f>
        <v>#REF!</v>
      </c>
    </row>
    <row r="87" spans="2:45" x14ac:dyDescent="0.25">
      <c r="B87" s="2" t="e">
        <f>#REF!</f>
        <v>#REF!</v>
      </c>
      <c r="C87" s="20">
        <v>4</v>
      </c>
      <c r="D87" s="19" t="e">
        <f>#REF!*#REF!</f>
        <v>#REF!</v>
      </c>
      <c r="E87" s="17" t="e">
        <f>NPV(#REF!,'Costos operativos proyectados'!F87:AI87)</f>
        <v>#REF!</v>
      </c>
      <c r="F87" s="25" t="e">
        <f>IF($F$3&lt;=#REF!,$D87*(1+(#REF!/100))^$F$3,0)</f>
        <v>#REF!</v>
      </c>
      <c r="G87" s="25" t="e">
        <f>IF($G$3&lt;=#REF!,$D87*(1+(#REF!/100))^$G$3,0)</f>
        <v>#REF!</v>
      </c>
      <c r="H87" s="25" t="e">
        <f>IF($H$3&lt;=#REF!,$D87*(1+(#REF!/100))^$H$3,0)</f>
        <v>#REF!</v>
      </c>
      <c r="I87" s="25" t="e">
        <f>IF($I$3&lt;=#REF!,$D87*(1+(#REF!/100))^$I$3,0)</f>
        <v>#REF!</v>
      </c>
      <c r="J87" s="25" t="e">
        <f>IF($J$3&lt;=#REF!,$D87*(1+(#REF!/100))^$J$3,0)</f>
        <v>#REF!</v>
      </c>
      <c r="K87" s="25" t="e">
        <f>IF($K$3&lt;=#REF!,$D87*(1+(#REF!/100))^$K$3,0)</f>
        <v>#REF!</v>
      </c>
      <c r="L87" s="25" t="e">
        <f>IF($L$3&lt;=#REF!,$D87*(1+(#REF!/100))^$L$3,0)</f>
        <v>#REF!</v>
      </c>
      <c r="M87" s="25" t="e">
        <f>IF($M$3&lt;=#REF!,$D87*(1+(#REF!/100))^$M$3,0)</f>
        <v>#REF!</v>
      </c>
      <c r="N87" s="25" t="e">
        <f>IF($N$3&lt;=#REF!,$D87*(1+(#REF!/100))^$N$3,0)</f>
        <v>#REF!</v>
      </c>
      <c r="O87" s="25" t="e">
        <f>IF($O$3&lt;=#REF!,$D87*(1+(#REF!/100))^$O$3,0)</f>
        <v>#REF!</v>
      </c>
      <c r="P87" s="25" t="e">
        <f>IF($P$3&lt;=#REF!,$D87*(1+(#REF!/100))^$P$3,0)</f>
        <v>#REF!</v>
      </c>
      <c r="Q87" s="25" t="e">
        <f>IF($Q$3&lt;=#REF!,$D87*(1+(#REF!/100))^$Q$3,0)</f>
        <v>#REF!</v>
      </c>
      <c r="R87" s="25" t="e">
        <f>IF($R$3&lt;=#REF!,$D87*(1+(#REF!/100))^$R$3,0)</f>
        <v>#REF!</v>
      </c>
      <c r="S87" s="25" t="e">
        <f>IF($S$3&lt;=#REF!,$D87*(1+(#REF!/100))^$S$3,0)</f>
        <v>#REF!</v>
      </c>
      <c r="T87" s="25" t="e">
        <f>IF($T$3&lt;=#REF!,$D87*(1+(#REF!/100))^$T$3,0)</f>
        <v>#REF!</v>
      </c>
      <c r="U87" s="25" t="e">
        <f>IF($U$3&lt;=#REF!,$D87*(1+(#REF!/100))^$U$3,0)</f>
        <v>#REF!</v>
      </c>
      <c r="V87" s="25" t="e">
        <f>IF($V$3&lt;=#REF!,$D87*(1+(#REF!/100))^$V$3,0)</f>
        <v>#REF!</v>
      </c>
      <c r="W87" s="25" t="e">
        <f>IF($W$3&lt;=#REF!,$D87*(1+(#REF!/100))^$W$3,0)</f>
        <v>#REF!</v>
      </c>
      <c r="X87" s="25" t="e">
        <f>IF($X$3&lt;=#REF!,$D87*(1+(#REF!/100))^$X$3,0)</f>
        <v>#REF!</v>
      </c>
      <c r="Y87" s="25" t="e">
        <f>IF($Y$3&lt;=#REF!,$D87*(1+(#REF!/100))^$Y$3,0)</f>
        <v>#REF!</v>
      </c>
      <c r="Z87" s="25" t="e">
        <f>IF($Z$3&lt;=#REF!,$D87*(1+(#REF!/100))^$Z$3,0)</f>
        <v>#REF!</v>
      </c>
      <c r="AA87" s="25" t="e">
        <f>IF($AA$3&lt;=#REF!,$D87*(1+(#REF!/100))^$AA$3,0)</f>
        <v>#REF!</v>
      </c>
      <c r="AB87" s="25" t="e">
        <f>IF($AB$3&lt;=#REF!,$D87*(1+(#REF!/100))^$AB$3,0)</f>
        <v>#REF!</v>
      </c>
      <c r="AC87" s="25" t="e">
        <f>IF($AC$3&lt;=#REF!,$D87*(1+(#REF!/100))^$AC$3,0)</f>
        <v>#REF!</v>
      </c>
      <c r="AD87" s="25" t="e">
        <f>IF($AD$3&lt;=#REF!,$D87*(1+(#REF!/100))^$AD$3,0)</f>
        <v>#REF!</v>
      </c>
      <c r="AE87" s="25" t="e">
        <f>IF($AE$3&lt;=#REF!,$D87*(1+(#REF!/100))^$AE$3,0)</f>
        <v>#REF!</v>
      </c>
      <c r="AF87" s="25" t="e">
        <f>IF($AF$3&lt;=#REF!,$D87*(1+(#REF!/100))^$AF$3,0)</f>
        <v>#REF!</v>
      </c>
      <c r="AG87" s="25" t="e">
        <f>IF($AG$3&lt;=#REF!,$D87*(1+(#REF!/100))^$AG$3,0)</f>
        <v>#REF!</v>
      </c>
      <c r="AH87" s="25" t="e">
        <f>IF($AH$3&lt;=#REF!,$D87*(1+(#REF!/100))^$AH$3,0)</f>
        <v>#REF!</v>
      </c>
      <c r="AI87" s="25" t="e">
        <f>IF($AI$3&lt;=#REF!,$D87*(1+(#REF!/100))^$AI$3,0)</f>
        <v>#REF!</v>
      </c>
      <c r="AJ87" s="17" t="e">
        <f>IF($AJ$3&lt;=#REF!,$D87*(1+(#REF!/100))^$AJ$3,0)</f>
        <v>#REF!</v>
      </c>
      <c r="AK87" s="17" t="e">
        <f>IF($AK$3&lt;=#REF!,$D87*(1+(#REF!/100))^$AK$3,0)</f>
        <v>#REF!</v>
      </c>
      <c r="AL87" s="17" t="e">
        <f>IF($AL$3&lt;=#REF!,$D87*(1+(#REF!/100))^$AL$3,0)</f>
        <v>#REF!</v>
      </c>
      <c r="AM87" s="17" t="e">
        <f>IF($AM$3&lt;=#REF!,$D87*(1+(#REF!/100))^$AM$3,0)</f>
        <v>#REF!</v>
      </c>
      <c r="AN87" s="17" t="e">
        <f>IF($AN$3&lt;=#REF!,$D87*(1+(#REF!/100))^$AN$3,0)</f>
        <v>#REF!</v>
      </c>
      <c r="AO87" s="17" t="e">
        <f>IF($AO$3&lt;=#REF!,$D87*(1+(#REF!/100))^$AO$3,0)</f>
        <v>#REF!</v>
      </c>
      <c r="AP87" s="17" t="e">
        <f>IF($AP$3&lt;=#REF!,$D87*(1+(#REF!/100))^$AP$3,0)</f>
        <v>#REF!</v>
      </c>
      <c r="AQ87" s="17" t="e">
        <f>IF($AQ$3&lt;=#REF!,$D87*(1+(#REF!/100))^$AQ$3,0)</f>
        <v>#REF!</v>
      </c>
      <c r="AR87" s="17" t="e">
        <f>IF($AR$3&lt;=#REF!,$D87*(1+(#REF!/100))^$AR$3,0)</f>
        <v>#REF!</v>
      </c>
      <c r="AS87" s="17" t="e">
        <f>IF($AS$3&lt;=#REF!,$D87*(1+(#REF!/100))^$AS$3,0)</f>
        <v>#REF!</v>
      </c>
    </row>
    <row r="88" spans="2:45" x14ac:dyDescent="0.25">
      <c r="B88" s="2" t="e">
        <f>#REF!</f>
        <v>#REF!</v>
      </c>
      <c r="C88" s="20">
        <v>6</v>
      </c>
      <c r="D88" s="19" t="e">
        <f>#REF!*#REF!</f>
        <v>#REF!</v>
      </c>
      <c r="E88" s="17" t="e">
        <f>NPV(#REF!,'Costos operativos proyectados'!F88:AI88)</f>
        <v>#REF!</v>
      </c>
      <c r="F88" s="25" t="e">
        <f>IF($F$3&lt;=#REF!,$D88*(1+(#REF!/100))^$F$3,0)</f>
        <v>#REF!</v>
      </c>
      <c r="G88" s="25" t="e">
        <f>IF($G$3&lt;=#REF!,$D88*(1+(#REF!/100))^$G$3,0)</f>
        <v>#REF!</v>
      </c>
      <c r="H88" s="25" t="e">
        <f>IF($H$3&lt;=#REF!,$D88*(1+(#REF!/100))^$H$3,0)</f>
        <v>#REF!</v>
      </c>
      <c r="I88" s="25" t="e">
        <f>IF($I$3&lt;=#REF!,$D88*(1+(#REF!/100))^$I$3,0)</f>
        <v>#REF!</v>
      </c>
      <c r="J88" s="25" t="e">
        <f>IF($J$3&lt;=#REF!,$D88*(1+(#REF!/100))^$J$3,0)</f>
        <v>#REF!</v>
      </c>
      <c r="K88" s="25" t="e">
        <f>IF($K$3&lt;=#REF!,$D88*(1+(#REF!/100))^$K$3,0)</f>
        <v>#REF!</v>
      </c>
      <c r="L88" s="25" t="e">
        <f>IF($L$3&lt;=#REF!,$D88*(1+(#REF!/100))^$L$3,0)</f>
        <v>#REF!</v>
      </c>
      <c r="M88" s="25" t="e">
        <f>IF($M$3&lt;=#REF!,$D88*(1+(#REF!/100))^$M$3,0)</f>
        <v>#REF!</v>
      </c>
      <c r="N88" s="25" t="e">
        <f>IF($N$3&lt;=#REF!,$D88*(1+(#REF!/100))^$N$3,0)</f>
        <v>#REF!</v>
      </c>
      <c r="O88" s="25" t="e">
        <f>IF($O$3&lt;=#REF!,$D88*(1+(#REF!/100))^$O$3,0)</f>
        <v>#REF!</v>
      </c>
      <c r="P88" s="25" t="e">
        <f>IF($P$3&lt;=#REF!,$D88*(1+(#REF!/100))^$P$3,0)</f>
        <v>#REF!</v>
      </c>
      <c r="Q88" s="25" t="e">
        <f>IF($Q$3&lt;=#REF!,$D88*(1+(#REF!/100))^$Q$3,0)</f>
        <v>#REF!</v>
      </c>
      <c r="R88" s="25" t="e">
        <f>IF($R$3&lt;=#REF!,$D88*(1+(#REF!/100))^$R$3,0)</f>
        <v>#REF!</v>
      </c>
      <c r="S88" s="25" t="e">
        <f>IF($S$3&lt;=#REF!,$D88*(1+(#REF!/100))^$S$3,0)</f>
        <v>#REF!</v>
      </c>
      <c r="T88" s="25" t="e">
        <f>IF($T$3&lt;=#REF!,$D88*(1+(#REF!/100))^$T$3,0)</f>
        <v>#REF!</v>
      </c>
      <c r="U88" s="25" t="e">
        <f>IF($U$3&lt;=#REF!,$D88*(1+(#REF!/100))^$U$3,0)</f>
        <v>#REF!</v>
      </c>
      <c r="V88" s="25" t="e">
        <f>IF($V$3&lt;=#REF!,$D88*(1+(#REF!/100))^$V$3,0)</f>
        <v>#REF!</v>
      </c>
      <c r="W88" s="25" t="e">
        <f>IF($W$3&lt;=#REF!,$D88*(1+(#REF!/100))^$W$3,0)</f>
        <v>#REF!</v>
      </c>
      <c r="X88" s="25" t="e">
        <f>IF($X$3&lt;=#REF!,$D88*(1+(#REF!/100))^$X$3,0)</f>
        <v>#REF!</v>
      </c>
      <c r="Y88" s="25" t="e">
        <f>IF($Y$3&lt;=#REF!,$D88*(1+(#REF!/100))^$Y$3,0)</f>
        <v>#REF!</v>
      </c>
      <c r="Z88" s="25" t="e">
        <f>IF($Z$3&lt;=#REF!,$D88*(1+(#REF!/100))^$Z$3,0)</f>
        <v>#REF!</v>
      </c>
      <c r="AA88" s="25" t="e">
        <f>IF($AA$3&lt;=#REF!,$D88*(1+(#REF!/100))^$AA$3,0)</f>
        <v>#REF!</v>
      </c>
      <c r="AB88" s="25" t="e">
        <f>IF($AB$3&lt;=#REF!,$D88*(1+(#REF!/100))^$AB$3,0)</f>
        <v>#REF!</v>
      </c>
      <c r="AC88" s="25" t="e">
        <f>IF($AC$3&lt;=#REF!,$D88*(1+(#REF!/100))^$AC$3,0)</f>
        <v>#REF!</v>
      </c>
      <c r="AD88" s="25" t="e">
        <f>IF($AD$3&lt;=#REF!,$D88*(1+(#REF!/100))^$AD$3,0)</f>
        <v>#REF!</v>
      </c>
      <c r="AE88" s="25" t="e">
        <f>IF($AE$3&lt;=#REF!,$D88*(1+(#REF!/100))^$AE$3,0)</f>
        <v>#REF!</v>
      </c>
      <c r="AF88" s="25" t="e">
        <f>IF($AF$3&lt;=#REF!,$D88*(1+(#REF!/100))^$AF$3,0)</f>
        <v>#REF!</v>
      </c>
      <c r="AG88" s="25" t="e">
        <f>IF($AG$3&lt;=#REF!,$D88*(1+(#REF!/100))^$AG$3,0)</f>
        <v>#REF!</v>
      </c>
      <c r="AH88" s="25" t="e">
        <f>IF($AH$3&lt;=#REF!,$D88*(1+(#REF!/100))^$AH$3,0)</f>
        <v>#REF!</v>
      </c>
      <c r="AI88" s="25" t="e">
        <f>IF($AI$3&lt;=#REF!,$D88*(1+(#REF!/100))^$AI$3,0)</f>
        <v>#REF!</v>
      </c>
      <c r="AJ88" s="17" t="e">
        <f>IF($AJ$3&lt;=#REF!,$D88*(1+(#REF!/100))^$AJ$3,0)</f>
        <v>#REF!</v>
      </c>
      <c r="AK88" s="17" t="e">
        <f>IF($AK$3&lt;=#REF!,$D88*(1+(#REF!/100))^$AK$3,0)</f>
        <v>#REF!</v>
      </c>
      <c r="AL88" s="17" t="e">
        <f>IF($AL$3&lt;=#REF!,$D88*(1+(#REF!/100))^$AL$3,0)</f>
        <v>#REF!</v>
      </c>
      <c r="AM88" s="17" t="e">
        <f>IF($AM$3&lt;=#REF!,$D88*(1+(#REF!/100))^$AM$3,0)</f>
        <v>#REF!</v>
      </c>
      <c r="AN88" s="17" t="e">
        <f>IF($AN$3&lt;=#REF!,$D88*(1+(#REF!/100))^$AN$3,0)</f>
        <v>#REF!</v>
      </c>
      <c r="AO88" s="17" t="e">
        <f>IF($AO$3&lt;=#REF!,$D88*(1+(#REF!/100))^$AO$3,0)</f>
        <v>#REF!</v>
      </c>
      <c r="AP88" s="17" t="e">
        <f>IF($AP$3&lt;=#REF!,$D88*(1+(#REF!/100))^$AP$3,0)</f>
        <v>#REF!</v>
      </c>
      <c r="AQ88" s="17" t="e">
        <f>IF($AQ$3&lt;=#REF!,$D88*(1+(#REF!/100))^$AQ$3,0)</f>
        <v>#REF!</v>
      </c>
      <c r="AR88" s="17" t="e">
        <f>IF($AR$3&lt;=#REF!,$D88*(1+(#REF!/100))^$AR$3,0)</f>
        <v>#REF!</v>
      </c>
      <c r="AS88" s="17" t="e">
        <f>IF($AS$3&lt;=#REF!,$D88*(1+(#REF!/100))^$AS$3,0)</f>
        <v>#REF!</v>
      </c>
    </row>
    <row r="89" spans="2:45" x14ac:dyDescent="0.25">
      <c r="B89" s="2" t="e">
        <f>#REF!</f>
        <v>#REF!</v>
      </c>
      <c r="C89" s="20"/>
      <c r="D89" s="19" t="e">
        <f>#REF!*#REF!</f>
        <v>#REF!</v>
      </c>
      <c r="E89" s="17" t="e">
        <f>NPV(#REF!,'Costos operativos proyectados'!F89:AI89)</f>
        <v>#REF!</v>
      </c>
      <c r="F89" s="25" t="e">
        <f>IF($F$3&lt;=#REF!,$D89*(1+(#REF!/100))^$F$3,0)</f>
        <v>#REF!</v>
      </c>
      <c r="G89" s="25" t="e">
        <f>IF($G$3&lt;=#REF!,$D89*(1+(#REF!/100))^$G$3,0)</f>
        <v>#REF!</v>
      </c>
      <c r="H89" s="25" t="e">
        <f>IF($H$3&lt;=#REF!,$D89*(1+(#REF!/100))^$H$3,0)</f>
        <v>#REF!</v>
      </c>
      <c r="I89" s="25" t="e">
        <f>IF($I$3&lt;=#REF!,$D89*(1+(#REF!/100))^$I$3,0)</f>
        <v>#REF!</v>
      </c>
      <c r="J89" s="25" t="e">
        <f>IF($J$3&lt;=#REF!,$D89*(1+(#REF!/100))^$J$3,0)</f>
        <v>#REF!</v>
      </c>
      <c r="K89" s="25" t="e">
        <f>IF($K$3&lt;=#REF!,$D89*(1+(#REF!/100))^$K$3,0)</f>
        <v>#REF!</v>
      </c>
      <c r="L89" s="25" t="e">
        <f>IF($L$3&lt;=#REF!,$D89*(1+(#REF!/100))^$L$3,0)</f>
        <v>#REF!</v>
      </c>
      <c r="M89" s="25" t="e">
        <f>IF($M$3&lt;=#REF!,$D89*(1+(#REF!/100))^$M$3,0)</f>
        <v>#REF!</v>
      </c>
      <c r="N89" s="25" t="e">
        <f>IF($N$3&lt;=#REF!,$D89*(1+(#REF!/100))^$N$3,0)</f>
        <v>#REF!</v>
      </c>
      <c r="O89" s="25" t="e">
        <f>IF($O$3&lt;=#REF!,$D89*(1+(#REF!/100))^$O$3,0)</f>
        <v>#REF!</v>
      </c>
      <c r="P89" s="25" t="e">
        <f>IF($P$3&lt;=#REF!,$D89*(1+(#REF!/100))^$P$3,0)</f>
        <v>#REF!</v>
      </c>
      <c r="Q89" s="25" t="e">
        <f>IF($Q$3&lt;=#REF!,$D89*(1+(#REF!/100))^$Q$3,0)</f>
        <v>#REF!</v>
      </c>
      <c r="R89" s="25" t="e">
        <f>IF($R$3&lt;=#REF!,$D89*(1+(#REF!/100))^$R$3,0)</f>
        <v>#REF!</v>
      </c>
      <c r="S89" s="25" t="e">
        <f>IF($S$3&lt;=#REF!,$D89*(1+(#REF!/100))^$S$3,0)</f>
        <v>#REF!</v>
      </c>
      <c r="T89" s="25" t="e">
        <f>IF($T$3&lt;=#REF!,$D89*(1+(#REF!/100))^$T$3,0)</f>
        <v>#REF!</v>
      </c>
      <c r="U89" s="25" t="e">
        <f>IF($U$3&lt;=#REF!,$D89*(1+(#REF!/100))^$U$3,0)</f>
        <v>#REF!</v>
      </c>
      <c r="V89" s="25" t="e">
        <f>IF($V$3&lt;=#REF!,$D89*(1+(#REF!/100))^$V$3,0)</f>
        <v>#REF!</v>
      </c>
      <c r="W89" s="25" t="e">
        <f>IF($W$3&lt;=#REF!,$D89*(1+(#REF!/100))^$W$3,0)</f>
        <v>#REF!</v>
      </c>
      <c r="X89" s="25" t="e">
        <f>IF($X$3&lt;=#REF!,$D89*(1+(#REF!/100))^$X$3,0)</f>
        <v>#REF!</v>
      </c>
      <c r="Y89" s="25" t="e">
        <f>IF($Y$3&lt;=#REF!,$D89*(1+(#REF!/100))^$Y$3,0)</f>
        <v>#REF!</v>
      </c>
      <c r="Z89" s="25" t="e">
        <f>IF($Z$3&lt;=#REF!,$D89*(1+(#REF!/100))^$Z$3,0)</f>
        <v>#REF!</v>
      </c>
      <c r="AA89" s="25" t="e">
        <f>IF($AA$3&lt;=#REF!,$D89*(1+(#REF!/100))^$AA$3,0)</f>
        <v>#REF!</v>
      </c>
      <c r="AB89" s="25" t="e">
        <f>IF($AB$3&lt;=#REF!,$D89*(1+(#REF!/100))^$AB$3,0)</f>
        <v>#REF!</v>
      </c>
      <c r="AC89" s="25" t="e">
        <f>IF($AC$3&lt;=#REF!,$D89*(1+(#REF!/100))^$AC$3,0)</f>
        <v>#REF!</v>
      </c>
      <c r="AD89" s="25" t="e">
        <f>IF($AD$3&lt;=#REF!,$D89*(1+(#REF!/100))^$AD$3,0)</f>
        <v>#REF!</v>
      </c>
      <c r="AE89" s="25" t="e">
        <f>IF($AE$3&lt;=#REF!,$D89*(1+(#REF!/100))^$AE$3,0)</f>
        <v>#REF!</v>
      </c>
      <c r="AF89" s="25" t="e">
        <f>IF($AF$3&lt;=#REF!,$D89*(1+(#REF!/100))^$AF$3,0)</f>
        <v>#REF!</v>
      </c>
      <c r="AG89" s="25" t="e">
        <f>IF($AG$3&lt;=#REF!,$D89*(1+(#REF!/100))^$AG$3,0)</f>
        <v>#REF!</v>
      </c>
      <c r="AH89" s="25" t="e">
        <f>IF($AH$3&lt;=#REF!,$D89*(1+(#REF!/100))^$AH$3,0)</f>
        <v>#REF!</v>
      </c>
      <c r="AI89" s="25" t="e">
        <f>IF($AI$3&lt;=#REF!,$D89*(1+(#REF!/100))^$AI$3,0)</f>
        <v>#REF!</v>
      </c>
      <c r="AJ89" s="17" t="e">
        <f>IF($AJ$3&lt;=#REF!,$D89*(1+(#REF!/100))^$AJ$3,0)</f>
        <v>#REF!</v>
      </c>
      <c r="AK89" s="17" t="e">
        <f>IF($AK$3&lt;=#REF!,$D89*(1+(#REF!/100))^$AK$3,0)</f>
        <v>#REF!</v>
      </c>
      <c r="AL89" s="17" t="e">
        <f>IF($AL$3&lt;=#REF!,$D89*(1+(#REF!/100))^$AL$3,0)</f>
        <v>#REF!</v>
      </c>
      <c r="AM89" s="17" t="e">
        <f>IF($AM$3&lt;=#REF!,$D89*(1+(#REF!/100))^$AM$3,0)</f>
        <v>#REF!</v>
      </c>
      <c r="AN89" s="17" t="e">
        <f>IF($AN$3&lt;=#REF!,$D89*(1+(#REF!/100))^$AN$3,0)</f>
        <v>#REF!</v>
      </c>
      <c r="AO89" s="17" t="e">
        <f>IF($AO$3&lt;=#REF!,$D89*(1+(#REF!/100))^$AO$3,0)</f>
        <v>#REF!</v>
      </c>
      <c r="AP89" s="17" t="e">
        <f>IF($AP$3&lt;=#REF!,$D89*(1+(#REF!/100))^$AP$3,0)</f>
        <v>#REF!</v>
      </c>
      <c r="AQ89" s="17" t="e">
        <f>IF($AQ$3&lt;=#REF!,$D89*(1+(#REF!/100))^$AQ$3,0)</f>
        <v>#REF!</v>
      </c>
      <c r="AR89" s="17" t="e">
        <f>IF($AR$3&lt;=#REF!,$D89*(1+(#REF!/100))^$AR$3,0)</f>
        <v>#REF!</v>
      </c>
      <c r="AS89" s="17" t="e">
        <f>IF($AS$3&lt;=#REF!,$D89*(1+(#REF!/100))^$AS$3,0)</f>
        <v>#REF!</v>
      </c>
    </row>
    <row r="90" spans="2:45" x14ac:dyDescent="0.25">
      <c r="B90" s="2" t="e">
        <f>#REF!</f>
        <v>#REF!</v>
      </c>
      <c r="C90" s="20"/>
      <c r="D90" s="19" t="e">
        <f>#REF!*#REF!</f>
        <v>#REF!</v>
      </c>
      <c r="E90" s="17" t="e">
        <f>NPV(#REF!,'Costos operativos proyectados'!F90:AI90)</f>
        <v>#REF!</v>
      </c>
      <c r="F90" s="25" t="e">
        <f>IF($F$3&lt;=#REF!,$D90*(1+(#REF!/100))^$F$3,0)</f>
        <v>#REF!</v>
      </c>
      <c r="G90" s="25" t="e">
        <f>IF($G$3&lt;=#REF!,$D90*(1+(#REF!/100))^$G$3,0)</f>
        <v>#REF!</v>
      </c>
      <c r="H90" s="25" t="e">
        <f>IF($H$3&lt;=#REF!,$D90*(1+(#REF!/100))^$H$3,0)</f>
        <v>#REF!</v>
      </c>
      <c r="I90" s="25" t="e">
        <f>IF($I$3&lt;=#REF!,$D90*(1+(#REF!/100))^$I$3,0)</f>
        <v>#REF!</v>
      </c>
      <c r="J90" s="25" t="e">
        <f>IF($J$3&lt;=#REF!,$D90*(1+(#REF!/100))^$J$3,0)</f>
        <v>#REF!</v>
      </c>
      <c r="K90" s="25" t="e">
        <f>IF($K$3&lt;=#REF!,$D90*(1+(#REF!/100))^$K$3,0)</f>
        <v>#REF!</v>
      </c>
      <c r="L90" s="25" t="e">
        <f>IF($L$3&lt;=#REF!,$D90*(1+(#REF!/100))^$L$3,0)</f>
        <v>#REF!</v>
      </c>
      <c r="M90" s="25" t="e">
        <f>IF($M$3&lt;=#REF!,$D90*(1+(#REF!/100))^$M$3,0)</f>
        <v>#REF!</v>
      </c>
      <c r="N90" s="25" t="e">
        <f>IF($N$3&lt;=#REF!,$D90*(1+(#REF!/100))^$N$3,0)</f>
        <v>#REF!</v>
      </c>
      <c r="O90" s="25" t="e">
        <f>IF($O$3&lt;=#REF!,$D90*(1+(#REF!/100))^$O$3,0)</f>
        <v>#REF!</v>
      </c>
      <c r="P90" s="25" t="e">
        <f>IF($P$3&lt;=#REF!,$D90*(1+(#REF!/100))^$P$3,0)</f>
        <v>#REF!</v>
      </c>
      <c r="Q90" s="25" t="e">
        <f>IF($Q$3&lt;=#REF!,$D90*(1+(#REF!/100))^$Q$3,0)</f>
        <v>#REF!</v>
      </c>
      <c r="R90" s="25" t="e">
        <f>IF($R$3&lt;=#REF!,$D90*(1+(#REF!/100))^$R$3,0)</f>
        <v>#REF!</v>
      </c>
      <c r="S90" s="25" t="e">
        <f>IF($S$3&lt;=#REF!,$D90*(1+(#REF!/100))^$S$3,0)</f>
        <v>#REF!</v>
      </c>
      <c r="T90" s="25" t="e">
        <f>IF($T$3&lt;=#REF!,$D90*(1+(#REF!/100))^$T$3,0)</f>
        <v>#REF!</v>
      </c>
      <c r="U90" s="25" t="e">
        <f>IF($U$3&lt;=#REF!,$D90*(1+(#REF!/100))^$U$3,0)</f>
        <v>#REF!</v>
      </c>
      <c r="V90" s="25" t="e">
        <f>IF($V$3&lt;=#REF!,$D90*(1+(#REF!/100))^$V$3,0)</f>
        <v>#REF!</v>
      </c>
      <c r="W90" s="25" t="e">
        <f>IF($W$3&lt;=#REF!,$D90*(1+(#REF!/100))^$W$3,0)</f>
        <v>#REF!</v>
      </c>
      <c r="X90" s="25" t="e">
        <f>IF($X$3&lt;=#REF!,$D90*(1+(#REF!/100))^$X$3,0)</f>
        <v>#REF!</v>
      </c>
      <c r="Y90" s="25" t="e">
        <f>IF($Y$3&lt;=#REF!,$D90*(1+(#REF!/100))^$Y$3,0)</f>
        <v>#REF!</v>
      </c>
      <c r="Z90" s="25" t="e">
        <f>IF($Z$3&lt;=#REF!,$D90*(1+(#REF!/100))^$Z$3,0)</f>
        <v>#REF!</v>
      </c>
      <c r="AA90" s="25" t="e">
        <f>IF($AA$3&lt;=#REF!,$D90*(1+(#REF!/100))^$AA$3,0)</f>
        <v>#REF!</v>
      </c>
      <c r="AB90" s="25" t="e">
        <f>IF($AB$3&lt;=#REF!,$D90*(1+(#REF!/100))^$AB$3,0)</f>
        <v>#REF!</v>
      </c>
      <c r="AC90" s="25" t="e">
        <f>IF($AC$3&lt;=#REF!,$D90*(1+(#REF!/100))^$AC$3,0)</f>
        <v>#REF!</v>
      </c>
      <c r="AD90" s="25" t="e">
        <f>IF($AD$3&lt;=#REF!,$D90*(1+(#REF!/100))^$AD$3,0)</f>
        <v>#REF!</v>
      </c>
      <c r="AE90" s="25" t="e">
        <f>IF($AE$3&lt;=#REF!,$D90*(1+(#REF!/100))^$AE$3,0)</f>
        <v>#REF!</v>
      </c>
      <c r="AF90" s="25" t="e">
        <f>IF($AF$3&lt;=#REF!,$D90*(1+(#REF!/100))^$AF$3,0)</f>
        <v>#REF!</v>
      </c>
      <c r="AG90" s="25" t="e">
        <f>IF($AG$3&lt;=#REF!,$D90*(1+(#REF!/100))^$AG$3,0)</f>
        <v>#REF!</v>
      </c>
      <c r="AH90" s="25" t="e">
        <f>IF($AH$3&lt;=#REF!,$D90*(1+(#REF!/100))^$AH$3,0)</f>
        <v>#REF!</v>
      </c>
      <c r="AI90" s="25" t="e">
        <f>IF($AI$3&lt;=#REF!,$D90*(1+(#REF!/100))^$AI$3,0)</f>
        <v>#REF!</v>
      </c>
      <c r="AJ90" s="17" t="e">
        <f>IF($AJ$3&lt;=#REF!,$D90*(1+(#REF!/100))^$AJ$3,0)</f>
        <v>#REF!</v>
      </c>
      <c r="AK90" s="17" t="e">
        <f>IF($AK$3&lt;=#REF!,$D90*(1+(#REF!/100))^$AK$3,0)</f>
        <v>#REF!</v>
      </c>
      <c r="AL90" s="17" t="e">
        <f>IF($AL$3&lt;=#REF!,$D90*(1+(#REF!/100))^$AL$3,0)</f>
        <v>#REF!</v>
      </c>
      <c r="AM90" s="17" t="e">
        <f>IF($AM$3&lt;=#REF!,$D90*(1+(#REF!/100))^$AM$3,0)</f>
        <v>#REF!</v>
      </c>
      <c r="AN90" s="17" t="e">
        <f>IF($AN$3&lt;=#REF!,$D90*(1+(#REF!/100))^$AN$3,0)</f>
        <v>#REF!</v>
      </c>
      <c r="AO90" s="17" t="e">
        <f>IF($AO$3&lt;=#REF!,$D90*(1+(#REF!/100))^$AO$3,0)</f>
        <v>#REF!</v>
      </c>
      <c r="AP90" s="17" t="e">
        <f>IF($AP$3&lt;=#REF!,$D90*(1+(#REF!/100))^$AP$3,0)</f>
        <v>#REF!</v>
      </c>
      <c r="AQ90" s="17" t="e">
        <f>IF($AQ$3&lt;=#REF!,$D90*(1+(#REF!/100))^$AQ$3,0)</f>
        <v>#REF!</v>
      </c>
      <c r="AR90" s="17" t="e">
        <f>IF($AR$3&lt;=#REF!,$D90*(1+(#REF!/100))^$AR$3,0)</f>
        <v>#REF!</v>
      </c>
      <c r="AS90" s="17" t="e">
        <f>IF($AS$3&lt;=#REF!,$D90*(1+(#REF!/100))^$AS$3,0)</f>
        <v>#REF!</v>
      </c>
    </row>
    <row r="91" spans="2:45" x14ac:dyDescent="0.25">
      <c r="B91" s="2" t="e">
        <f>#REF!</f>
        <v>#REF!</v>
      </c>
      <c r="C91" s="20"/>
      <c r="D91" s="19" t="e">
        <f>#REF!*#REF!</f>
        <v>#REF!</v>
      </c>
      <c r="E91" s="17" t="e">
        <f>NPV(#REF!,'Costos operativos proyectados'!F91:AI91)</f>
        <v>#REF!</v>
      </c>
      <c r="F91" s="25" t="e">
        <f>IF($F$3&lt;=#REF!,$D91*(1+(#REF!/100))^$F$3,0)</f>
        <v>#REF!</v>
      </c>
      <c r="G91" s="25" t="e">
        <f>IF($G$3&lt;=#REF!,$D91*(1+(#REF!/100))^$G$3,0)</f>
        <v>#REF!</v>
      </c>
      <c r="H91" s="25" t="e">
        <f>IF($H$3&lt;=#REF!,$D91*(1+(#REF!/100))^$H$3,0)</f>
        <v>#REF!</v>
      </c>
      <c r="I91" s="25" t="e">
        <f>IF($I$3&lt;=#REF!,$D91*(1+(#REF!/100))^$I$3,0)</f>
        <v>#REF!</v>
      </c>
      <c r="J91" s="25" t="e">
        <f>IF($J$3&lt;=#REF!,$D91*(1+(#REF!/100))^$J$3,0)</f>
        <v>#REF!</v>
      </c>
      <c r="K91" s="25" t="e">
        <f>IF($K$3&lt;=#REF!,$D91*(1+(#REF!/100))^$K$3,0)</f>
        <v>#REF!</v>
      </c>
      <c r="L91" s="25" t="e">
        <f>IF($L$3&lt;=#REF!,$D91*(1+(#REF!/100))^$L$3,0)</f>
        <v>#REF!</v>
      </c>
      <c r="M91" s="25" t="e">
        <f>IF($M$3&lt;=#REF!,$D91*(1+(#REF!/100))^$M$3,0)</f>
        <v>#REF!</v>
      </c>
      <c r="N91" s="25" t="e">
        <f>IF($N$3&lt;=#REF!,$D91*(1+(#REF!/100))^$N$3,0)</f>
        <v>#REF!</v>
      </c>
      <c r="O91" s="25" t="e">
        <f>IF($O$3&lt;=#REF!,$D91*(1+(#REF!/100))^$O$3,0)</f>
        <v>#REF!</v>
      </c>
      <c r="P91" s="25" t="e">
        <f>IF($P$3&lt;=#REF!,$D91*(1+(#REF!/100))^$P$3,0)</f>
        <v>#REF!</v>
      </c>
      <c r="Q91" s="25" t="e">
        <f>IF($Q$3&lt;=#REF!,$D91*(1+(#REF!/100))^$Q$3,0)</f>
        <v>#REF!</v>
      </c>
      <c r="R91" s="25" t="e">
        <f>IF($R$3&lt;=#REF!,$D91*(1+(#REF!/100))^$R$3,0)</f>
        <v>#REF!</v>
      </c>
      <c r="S91" s="25" t="e">
        <f>IF($S$3&lt;=#REF!,$D91*(1+(#REF!/100))^$S$3,0)</f>
        <v>#REF!</v>
      </c>
      <c r="T91" s="25" t="e">
        <f>IF($T$3&lt;=#REF!,$D91*(1+(#REF!/100))^$T$3,0)</f>
        <v>#REF!</v>
      </c>
      <c r="U91" s="25" t="e">
        <f>IF($U$3&lt;=#REF!,$D91*(1+(#REF!/100))^$U$3,0)</f>
        <v>#REF!</v>
      </c>
      <c r="V91" s="25" t="e">
        <f>IF($V$3&lt;=#REF!,$D91*(1+(#REF!/100))^$V$3,0)</f>
        <v>#REF!</v>
      </c>
      <c r="W91" s="25" t="e">
        <f>IF($W$3&lt;=#REF!,$D91*(1+(#REF!/100))^$W$3,0)</f>
        <v>#REF!</v>
      </c>
      <c r="X91" s="25" t="e">
        <f>IF($X$3&lt;=#REF!,$D91*(1+(#REF!/100))^$X$3,0)</f>
        <v>#REF!</v>
      </c>
      <c r="Y91" s="25" t="e">
        <f>IF($Y$3&lt;=#REF!,$D91*(1+(#REF!/100))^$Y$3,0)</f>
        <v>#REF!</v>
      </c>
      <c r="Z91" s="25" t="e">
        <f>IF($Z$3&lt;=#REF!,$D91*(1+(#REF!/100))^$Z$3,0)</f>
        <v>#REF!</v>
      </c>
      <c r="AA91" s="25" t="e">
        <f>IF($AA$3&lt;=#REF!,$D91*(1+(#REF!/100))^$AA$3,0)</f>
        <v>#REF!</v>
      </c>
      <c r="AB91" s="25" t="e">
        <f>IF($AB$3&lt;=#REF!,$D91*(1+(#REF!/100))^$AB$3,0)</f>
        <v>#REF!</v>
      </c>
      <c r="AC91" s="25" t="e">
        <f>IF($AC$3&lt;=#REF!,$D91*(1+(#REF!/100))^$AC$3,0)</f>
        <v>#REF!</v>
      </c>
      <c r="AD91" s="25" t="e">
        <f>IF($AD$3&lt;=#REF!,$D91*(1+(#REF!/100))^$AD$3,0)</f>
        <v>#REF!</v>
      </c>
      <c r="AE91" s="25" t="e">
        <f>IF($AE$3&lt;=#REF!,$D91*(1+(#REF!/100))^$AE$3,0)</f>
        <v>#REF!</v>
      </c>
      <c r="AF91" s="25" t="e">
        <f>IF($AF$3&lt;=#REF!,$D91*(1+(#REF!/100))^$AF$3,0)</f>
        <v>#REF!</v>
      </c>
      <c r="AG91" s="25" t="e">
        <f>IF($AG$3&lt;=#REF!,$D91*(1+(#REF!/100))^$AG$3,0)</f>
        <v>#REF!</v>
      </c>
      <c r="AH91" s="25" t="e">
        <f>IF($AH$3&lt;=#REF!,$D91*(1+(#REF!/100))^$AH$3,0)</f>
        <v>#REF!</v>
      </c>
      <c r="AI91" s="25" t="e">
        <f>IF($AI$3&lt;=#REF!,$D91*(1+(#REF!/100))^$AI$3,0)</f>
        <v>#REF!</v>
      </c>
      <c r="AJ91" s="17" t="e">
        <f>IF($AJ$3&lt;=#REF!,$D91*(1+(#REF!/100))^$AJ$3,0)</f>
        <v>#REF!</v>
      </c>
      <c r="AK91" s="17" t="e">
        <f>IF($AK$3&lt;=#REF!,$D91*(1+(#REF!/100))^$AK$3,0)</f>
        <v>#REF!</v>
      </c>
      <c r="AL91" s="17" t="e">
        <f>IF($AL$3&lt;=#REF!,$D91*(1+(#REF!/100))^$AL$3,0)</f>
        <v>#REF!</v>
      </c>
      <c r="AM91" s="17" t="e">
        <f>IF($AM$3&lt;=#REF!,$D91*(1+(#REF!/100))^$AM$3,0)</f>
        <v>#REF!</v>
      </c>
      <c r="AN91" s="17" t="e">
        <f>IF($AN$3&lt;=#REF!,$D91*(1+(#REF!/100))^$AN$3,0)</f>
        <v>#REF!</v>
      </c>
      <c r="AO91" s="17" t="e">
        <f>IF($AO$3&lt;=#REF!,$D91*(1+(#REF!/100))^$AO$3,0)</f>
        <v>#REF!</v>
      </c>
      <c r="AP91" s="17" t="e">
        <f>IF($AP$3&lt;=#REF!,$D91*(1+(#REF!/100))^$AP$3,0)</f>
        <v>#REF!</v>
      </c>
      <c r="AQ91" s="17" t="e">
        <f>IF($AQ$3&lt;=#REF!,$D91*(1+(#REF!/100))^$AQ$3,0)</f>
        <v>#REF!</v>
      </c>
      <c r="AR91" s="17" t="e">
        <f>IF($AR$3&lt;=#REF!,$D91*(1+(#REF!/100))^$AR$3,0)</f>
        <v>#REF!</v>
      </c>
      <c r="AS91" s="17" t="e">
        <f>IF($AS$3&lt;=#REF!,$D91*(1+(#REF!/100))^$AS$3,0)</f>
        <v>#REF!</v>
      </c>
    </row>
    <row r="92" spans="2:45" x14ac:dyDescent="0.25">
      <c r="B92" s="2" t="e">
        <f>#REF!</f>
        <v>#REF!</v>
      </c>
      <c r="C92" s="21"/>
      <c r="D92" s="19" t="e">
        <f>#REF!*#REF!</f>
        <v>#REF!</v>
      </c>
      <c r="E92" s="17" t="e">
        <f>NPV(#REF!,'Costos operativos proyectados'!F92:AI92)</f>
        <v>#REF!</v>
      </c>
      <c r="F92" s="25" t="e">
        <f>IF($F$3&lt;=#REF!,$D92*(1+(#REF!/100))^$F$3,0)</f>
        <v>#REF!</v>
      </c>
      <c r="G92" s="25" t="e">
        <f>IF($G$3&lt;=#REF!,$D92*(1+(#REF!/100))^$G$3,0)</f>
        <v>#REF!</v>
      </c>
      <c r="H92" s="25" t="e">
        <f>IF($H$3&lt;=#REF!,$D92*(1+(#REF!/100))^$H$3,0)</f>
        <v>#REF!</v>
      </c>
      <c r="I92" s="25" t="e">
        <f>IF($I$3&lt;=#REF!,$D92*(1+(#REF!/100))^$I$3,0)</f>
        <v>#REF!</v>
      </c>
      <c r="J92" s="25" t="e">
        <f>IF($J$3&lt;=#REF!,$D92*(1+(#REF!/100))^$J$3,0)</f>
        <v>#REF!</v>
      </c>
      <c r="K92" s="25" t="e">
        <f>IF($K$3&lt;=#REF!,$D92*(1+(#REF!/100))^$K$3,0)</f>
        <v>#REF!</v>
      </c>
      <c r="L92" s="25" t="e">
        <f>IF($L$3&lt;=#REF!,$D92*(1+(#REF!/100))^$L$3,0)</f>
        <v>#REF!</v>
      </c>
      <c r="M92" s="25" t="e">
        <f>IF($M$3&lt;=#REF!,$D92*(1+(#REF!/100))^$M$3,0)</f>
        <v>#REF!</v>
      </c>
      <c r="N92" s="25" t="e">
        <f>IF($N$3&lt;=#REF!,$D92*(1+(#REF!/100))^$N$3,0)</f>
        <v>#REF!</v>
      </c>
      <c r="O92" s="25" t="e">
        <f>IF($O$3&lt;=#REF!,$D92*(1+(#REF!/100))^$O$3,0)</f>
        <v>#REF!</v>
      </c>
      <c r="P92" s="25" t="e">
        <f>IF($P$3&lt;=#REF!,$D92*(1+(#REF!/100))^$P$3,0)</f>
        <v>#REF!</v>
      </c>
      <c r="Q92" s="25" t="e">
        <f>IF($Q$3&lt;=#REF!,$D92*(1+(#REF!/100))^$Q$3,0)</f>
        <v>#REF!</v>
      </c>
      <c r="R92" s="25" t="e">
        <f>IF($R$3&lt;=#REF!,$D92*(1+(#REF!/100))^$R$3,0)</f>
        <v>#REF!</v>
      </c>
      <c r="S92" s="25" t="e">
        <f>IF($S$3&lt;=#REF!,$D92*(1+(#REF!/100))^$S$3,0)</f>
        <v>#REF!</v>
      </c>
      <c r="T92" s="25" t="e">
        <f>IF($T$3&lt;=#REF!,$D92*(1+(#REF!/100))^$T$3,0)</f>
        <v>#REF!</v>
      </c>
      <c r="U92" s="25" t="e">
        <f>IF($U$3&lt;=#REF!,$D92*(1+(#REF!/100))^$U$3,0)</f>
        <v>#REF!</v>
      </c>
      <c r="V92" s="25" t="e">
        <f>IF($V$3&lt;=#REF!,$D92*(1+(#REF!/100))^$V$3,0)</f>
        <v>#REF!</v>
      </c>
      <c r="W92" s="25" t="e">
        <f>IF($W$3&lt;=#REF!,$D92*(1+(#REF!/100))^$W$3,0)</f>
        <v>#REF!</v>
      </c>
      <c r="X92" s="25" t="e">
        <f>IF($X$3&lt;=#REF!,$D92*(1+(#REF!/100))^$X$3,0)</f>
        <v>#REF!</v>
      </c>
      <c r="Y92" s="25" t="e">
        <f>IF($Y$3&lt;=#REF!,$D92*(1+(#REF!/100))^$Y$3,0)</f>
        <v>#REF!</v>
      </c>
      <c r="Z92" s="25" t="e">
        <f>IF($Z$3&lt;=#REF!,$D92*(1+(#REF!/100))^$Z$3,0)</f>
        <v>#REF!</v>
      </c>
      <c r="AA92" s="25" t="e">
        <f>IF($AA$3&lt;=#REF!,$D92*(1+(#REF!/100))^$AA$3,0)</f>
        <v>#REF!</v>
      </c>
      <c r="AB92" s="25" t="e">
        <f>IF($AB$3&lt;=#REF!,$D92*(1+(#REF!/100))^$AB$3,0)</f>
        <v>#REF!</v>
      </c>
      <c r="AC92" s="25" t="e">
        <f>IF($AC$3&lt;=#REF!,$D92*(1+(#REF!/100))^$AC$3,0)</f>
        <v>#REF!</v>
      </c>
      <c r="AD92" s="25" t="e">
        <f>IF($AD$3&lt;=#REF!,$D92*(1+(#REF!/100))^$AD$3,0)</f>
        <v>#REF!</v>
      </c>
      <c r="AE92" s="25" t="e">
        <f>IF($AE$3&lt;=#REF!,$D92*(1+(#REF!/100))^$AE$3,0)</f>
        <v>#REF!</v>
      </c>
      <c r="AF92" s="25" t="e">
        <f>IF($AF$3&lt;=#REF!,$D92*(1+(#REF!/100))^$AF$3,0)</f>
        <v>#REF!</v>
      </c>
      <c r="AG92" s="25" t="e">
        <f>IF($AG$3&lt;=#REF!,$D92*(1+(#REF!/100))^$AG$3,0)</f>
        <v>#REF!</v>
      </c>
      <c r="AH92" s="25" t="e">
        <f>IF($AH$3&lt;=#REF!,$D92*(1+(#REF!/100))^$AH$3,0)</f>
        <v>#REF!</v>
      </c>
      <c r="AI92" s="25" t="e">
        <f>IF($AI$3&lt;=#REF!,$D92*(1+(#REF!/100))^$AI$3,0)</f>
        <v>#REF!</v>
      </c>
      <c r="AJ92" s="17" t="e">
        <f>IF($AJ$3&lt;=#REF!,$D92*(1+(#REF!/100))^$AJ$3,0)</f>
        <v>#REF!</v>
      </c>
      <c r="AK92" s="17" t="e">
        <f>IF($AK$3&lt;=#REF!,$D92*(1+(#REF!/100))^$AK$3,0)</f>
        <v>#REF!</v>
      </c>
      <c r="AL92" s="17" t="e">
        <f>IF($AL$3&lt;=#REF!,$D92*(1+(#REF!/100))^$AL$3,0)</f>
        <v>#REF!</v>
      </c>
      <c r="AM92" s="17" t="e">
        <f>IF($AM$3&lt;=#REF!,$D92*(1+(#REF!/100))^$AM$3,0)</f>
        <v>#REF!</v>
      </c>
      <c r="AN92" s="17" t="e">
        <f>IF($AN$3&lt;=#REF!,$D92*(1+(#REF!/100))^$AN$3,0)</f>
        <v>#REF!</v>
      </c>
      <c r="AO92" s="17" t="e">
        <f>IF($AO$3&lt;=#REF!,$D92*(1+(#REF!/100))^$AO$3,0)</f>
        <v>#REF!</v>
      </c>
      <c r="AP92" s="17" t="e">
        <f>IF($AP$3&lt;=#REF!,$D92*(1+(#REF!/100))^$AP$3,0)</f>
        <v>#REF!</v>
      </c>
      <c r="AQ92" s="17" t="e">
        <f>IF($AQ$3&lt;=#REF!,$D92*(1+(#REF!/100))^$AQ$3,0)</f>
        <v>#REF!</v>
      </c>
      <c r="AR92" s="17" t="e">
        <f>IF($AR$3&lt;=#REF!,$D92*(1+(#REF!/100))^$AR$3,0)</f>
        <v>#REF!</v>
      </c>
      <c r="AS92" s="17" t="e">
        <f>IF($AS$3&lt;=#REF!,$D92*(1+(#REF!/100))^$AS$3,0)</f>
        <v>#REF!</v>
      </c>
    </row>
    <row r="93" spans="2:45" x14ac:dyDescent="0.25">
      <c r="B93" s="2" t="e">
        <f>#REF!</f>
        <v>#REF!</v>
      </c>
      <c r="C93" s="20"/>
      <c r="D93" s="19" t="e">
        <f>#REF!*#REF!</f>
        <v>#REF!</v>
      </c>
      <c r="E93" s="17" t="e">
        <f>NPV(#REF!,'Costos operativos proyectados'!F93:AI93)</f>
        <v>#REF!</v>
      </c>
      <c r="F93" s="25" t="e">
        <f>IF($F$3&lt;=#REF!,$D93*(1+(#REF!/100))^$F$3,0)</f>
        <v>#REF!</v>
      </c>
      <c r="G93" s="25" t="e">
        <f>IF($G$3&lt;=#REF!,$D93*(1+(#REF!/100))^$G$3,0)</f>
        <v>#REF!</v>
      </c>
      <c r="H93" s="25" t="e">
        <f>IF($H$3&lt;=#REF!,$D93*(1+(#REF!/100))^$H$3,0)</f>
        <v>#REF!</v>
      </c>
      <c r="I93" s="25" t="e">
        <f>IF($I$3&lt;=#REF!,$D93*(1+(#REF!/100))^$I$3,0)</f>
        <v>#REF!</v>
      </c>
      <c r="J93" s="25" t="e">
        <f>IF($J$3&lt;=#REF!,$D93*(1+(#REF!/100))^$J$3,0)</f>
        <v>#REF!</v>
      </c>
      <c r="K93" s="25" t="e">
        <f>IF($K$3&lt;=#REF!,$D93*(1+(#REF!/100))^$K$3,0)</f>
        <v>#REF!</v>
      </c>
      <c r="L93" s="25" t="e">
        <f>IF($L$3&lt;=#REF!,$D93*(1+(#REF!/100))^$L$3,0)</f>
        <v>#REF!</v>
      </c>
      <c r="M93" s="25" t="e">
        <f>IF($M$3&lt;=#REF!,$D93*(1+(#REF!/100))^$M$3,0)</f>
        <v>#REF!</v>
      </c>
      <c r="N93" s="25" t="e">
        <f>IF($N$3&lt;=#REF!,$D93*(1+(#REF!/100))^$N$3,0)</f>
        <v>#REF!</v>
      </c>
      <c r="O93" s="25" t="e">
        <f>IF($O$3&lt;=#REF!,$D93*(1+(#REF!/100))^$O$3,0)</f>
        <v>#REF!</v>
      </c>
      <c r="P93" s="25" t="e">
        <f>IF($P$3&lt;=#REF!,$D93*(1+(#REF!/100))^$P$3,0)</f>
        <v>#REF!</v>
      </c>
      <c r="Q93" s="25" t="e">
        <f>IF($Q$3&lt;=#REF!,$D93*(1+(#REF!/100))^$Q$3,0)</f>
        <v>#REF!</v>
      </c>
      <c r="R93" s="25" t="e">
        <f>IF($R$3&lt;=#REF!,$D93*(1+(#REF!/100))^$R$3,0)</f>
        <v>#REF!</v>
      </c>
      <c r="S93" s="25" t="e">
        <f>IF($S$3&lt;=#REF!,$D93*(1+(#REF!/100))^$S$3,0)</f>
        <v>#REF!</v>
      </c>
      <c r="T93" s="25" t="e">
        <f>IF($T$3&lt;=#REF!,$D93*(1+(#REF!/100))^$T$3,0)</f>
        <v>#REF!</v>
      </c>
      <c r="U93" s="25" t="e">
        <f>IF($U$3&lt;=#REF!,$D93*(1+(#REF!/100))^$U$3,0)</f>
        <v>#REF!</v>
      </c>
      <c r="V93" s="25" t="e">
        <f>IF($V$3&lt;=#REF!,$D93*(1+(#REF!/100))^$V$3,0)</f>
        <v>#REF!</v>
      </c>
      <c r="W93" s="25" t="e">
        <f>IF($W$3&lt;=#REF!,$D93*(1+(#REF!/100))^$W$3,0)</f>
        <v>#REF!</v>
      </c>
      <c r="X93" s="25" t="e">
        <f>IF($X$3&lt;=#REF!,$D93*(1+(#REF!/100))^$X$3,0)</f>
        <v>#REF!</v>
      </c>
      <c r="Y93" s="25" t="e">
        <f>IF($Y$3&lt;=#REF!,$D93*(1+(#REF!/100))^$Y$3,0)</f>
        <v>#REF!</v>
      </c>
      <c r="Z93" s="25" t="e">
        <f>IF($Z$3&lt;=#REF!,$D93*(1+(#REF!/100))^$Z$3,0)</f>
        <v>#REF!</v>
      </c>
      <c r="AA93" s="25" t="e">
        <f>IF($AA$3&lt;=#REF!,$D93*(1+(#REF!/100))^$AA$3,0)</f>
        <v>#REF!</v>
      </c>
      <c r="AB93" s="25" t="e">
        <f>IF($AB$3&lt;=#REF!,$D93*(1+(#REF!/100))^$AB$3,0)</f>
        <v>#REF!</v>
      </c>
      <c r="AC93" s="25" t="e">
        <f>IF($AC$3&lt;=#REF!,$D93*(1+(#REF!/100))^$AC$3,0)</f>
        <v>#REF!</v>
      </c>
      <c r="AD93" s="25" t="e">
        <f>IF($AD$3&lt;=#REF!,$D93*(1+(#REF!/100))^$AD$3,0)</f>
        <v>#REF!</v>
      </c>
      <c r="AE93" s="25" t="e">
        <f>IF($AE$3&lt;=#REF!,$D93*(1+(#REF!/100))^$AE$3,0)</f>
        <v>#REF!</v>
      </c>
      <c r="AF93" s="25" t="e">
        <f>IF($AF$3&lt;=#REF!,$D93*(1+(#REF!/100))^$AF$3,0)</f>
        <v>#REF!</v>
      </c>
      <c r="AG93" s="25" t="e">
        <f>IF($AG$3&lt;=#REF!,$D93*(1+(#REF!/100))^$AG$3,0)</f>
        <v>#REF!</v>
      </c>
      <c r="AH93" s="25" t="e">
        <f>IF($AH$3&lt;=#REF!,$D93*(1+(#REF!/100))^$AH$3,0)</f>
        <v>#REF!</v>
      </c>
      <c r="AI93" s="25" t="e">
        <f>IF($AI$3&lt;=#REF!,$D93*(1+(#REF!/100))^$AI$3,0)</f>
        <v>#REF!</v>
      </c>
      <c r="AJ93" s="17" t="e">
        <f>IF($AJ$3&lt;=#REF!,$D93*(1+(#REF!/100))^$AJ$3,0)</f>
        <v>#REF!</v>
      </c>
      <c r="AK93" s="17" t="e">
        <f>IF($AK$3&lt;=#REF!,$D93*(1+(#REF!/100))^$AK$3,0)</f>
        <v>#REF!</v>
      </c>
      <c r="AL93" s="17" t="e">
        <f>IF($AL$3&lt;=#REF!,$D93*(1+(#REF!/100))^$AL$3,0)</f>
        <v>#REF!</v>
      </c>
      <c r="AM93" s="17" t="e">
        <f>IF($AM$3&lt;=#REF!,$D93*(1+(#REF!/100))^$AM$3,0)</f>
        <v>#REF!</v>
      </c>
      <c r="AN93" s="17" t="e">
        <f>IF($AN$3&lt;=#REF!,$D93*(1+(#REF!/100))^$AN$3,0)</f>
        <v>#REF!</v>
      </c>
      <c r="AO93" s="17" t="e">
        <f>IF($AO$3&lt;=#REF!,$D93*(1+(#REF!/100))^$AO$3,0)</f>
        <v>#REF!</v>
      </c>
      <c r="AP93" s="17" t="e">
        <f>IF($AP$3&lt;=#REF!,$D93*(1+(#REF!/100))^$AP$3,0)</f>
        <v>#REF!</v>
      </c>
      <c r="AQ93" s="17" t="e">
        <f>IF($AQ$3&lt;=#REF!,$D93*(1+(#REF!/100))^$AQ$3,0)</f>
        <v>#REF!</v>
      </c>
      <c r="AR93" s="17" t="e">
        <f>IF($AR$3&lt;=#REF!,$D93*(1+(#REF!/100))^$AR$3,0)</f>
        <v>#REF!</v>
      </c>
      <c r="AS93" s="17" t="e">
        <f>IF($AS$3&lt;=#REF!,$D93*(1+(#REF!/100))^$AS$3,0)</f>
        <v>#REF!</v>
      </c>
    </row>
    <row r="94" spans="2:45" x14ac:dyDescent="0.25">
      <c r="B94" s="2" t="e">
        <f>#REF!</f>
        <v>#REF!</v>
      </c>
      <c r="C94" s="21"/>
      <c r="D94" s="19" t="e">
        <f>#REF!*#REF!</f>
        <v>#REF!</v>
      </c>
      <c r="E94" s="17" t="e">
        <f>NPV(#REF!,'Costos operativos proyectados'!F94:AI94)</f>
        <v>#REF!</v>
      </c>
      <c r="F94" s="25" t="e">
        <f>IF($F$3&lt;=#REF!,$D94*(1+(#REF!/100))^$F$3,0)</f>
        <v>#REF!</v>
      </c>
      <c r="G94" s="25" t="e">
        <f>IF($G$3&lt;=#REF!,$D94*(1+(#REF!/100))^$G$3,0)</f>
        <v>#REF!</v>
      </c>
      <c r="H94" s="25" t="e">
        <f>IF($H$3&lt;=#REF!,$D94*(1+(#REF!/100))^$H$3,0)</f>
        <v>#REF!</v>
      </c>
      <c r="I94" s="25" t="e">
        <f>IF($I$3&lt;=#REF!,$D94*(1+(#REF!/100))^$I$3,0)</f>
        <v>#REF!</v>
      </c>
      <c r="J94" s="25" t="e">
        <f>IF($J$3&lt;=#REF!,$D94*(1+(#REF!/100))^$J$3,0)</f>
        <v>#REF!</v>
      </c>
      <c r="K94" s="25" t="e">
        <f>IF($K$3&lt;=#REF!,$D94*(1+(#REF!/100))^$K$3,0)</f>
        <v>#REF!</v>
      </c>
      <c r="L94" s="25" t="e">
        <f>IF($L$3&lt;=#REF!,$D94*(1+(#REF!/100))^$L$3,0)</f>
        <v>#REF!</v>
      </c>
      <c r="M94" s="25" t="e">
        <f>IF($M$3&lt;=#REF!,$D94*(1+(#REF!/100))^$M$3,0)</f>
        <v>#REF!</v>
      </c>
      <c r="N94" s="25" t="e">
        <f>IF($N$3&lt;=#REF!,$D94*(1+(#REF!/100))^$N$3,0)</f>
        <v>#REF!</v>
      </c>
      <c r="O94" s="25" t="e">
        <f>IF($O$3&lt;=#REF!,$D94*(1+(#REF!/100))^$O$3,0)</f>
        <v>#REF!</v>
      </c>
      <c r="P94" s="25" t="e">
        <f>IF($P$3&lt;=#REF!,$D94*(1+(#REF!/100))^$P$3,0)</f>
        <v>#REF!</v>
      </c>
      <c r="Q94" s="25" t="e">
        <f>IF($Q$3&lt;=#REF!,$D94*(1+(#REF!/100))^$Q$3,0)</f>
        <v>#REF!</v>
      </c>
      <c r="R94" s="25" t="e">
        <f>IF($R$3&lt;=#REF!,$D94*(1+(#REF!/100))^$R$3,0)</f>
        <v>#REF!</v>
      </c>
      <c r="S94" s="25" t="e">
        <f>IF($S$3&lt;=#REF!,$D94*(1+(#REF!/100))^$S$3,0)</f>
        <v>#REF!</v>
      </c>
      <c r="T94" s="25" t="e">
        <f>IF($T$3&lt;=#REF!,$D94*(1+(#REF!/100))^$T$3,0)</f>
        <v>#REF!</v>
      </c>
      <c r="U94" s="25" t="e">
        <f>IF($U$3&lt;=#REF!,$D94*(1+(#REF!/100))^$U$3,0)</f>
        <v>#REF!</v>
      </c>
      <c r="V94" s="25" t="e">
        <f>IF($V$3&lt;=#REF!,$D94*(1+(#REF!/100))^$V$3,0)</f>
        <v>#REF!</v>
      </c>
      <c r="W94" s="25" t="e">
        <f>IF($W$3&lt;=#REF!,$D94*(1+(#REF!/100))^$W$3,0)</f>
        <v>#REF!</v>
      </c>
      <c r="X94" s="25" t="e">
        <f>IF($X$3&lt;=#REF!,$D94*(1+(#REF!/100))^$X$3,0)</f>
        <v>#REF!</v>
      </c>
      <c r="Y94" s="25" t="e">
        <f>IF($Y$3&lt;=#REF!,$D94*(1+(#REF!/100))^$Y$3,0)</f>
        <v>#REF!</v>
      </c>
      <c r="Z94" s="25" t="e">
        <f>IF($Z$3&lt;=#REF!,$D94*(1+(#REF!/100))^$Z$3,0)</f>
        <v>#REF!</v>
      </c>
      <c r="AA94" s="25" t="e">
        <f>IF($AA$3&lt;=#REF!,$D94*(1+(#REF!/100))^$AA$3,0)</f>
        <v>#REF!</v>
      </c>
      <c r="AB94" s="25" t="e">
        <f>IF($AB$3&lt;=#REF!,$D94*(1+(#REF!/100))^$AB$3,0)</f>
        <v>#REF!</v>
      </c>
      <c r="AC94" s="25" t="e">
        <f>IF($AC$3&lt;=#REF!,$D94*(1+(#REF!/100))^$AC$3,0)</f>
        <v>#REF!</v>
      </c>
      <c r="AD94" s="25" t="e">
        <f>IF($AD$3&lt;=#REF!,$D94*(1+(#REF!/100))^$AD$3,0)</f>
        <v>#REF!</v>
      </c>
      <c r="AE94" s="25" t="e">
        <f>IF($AE$3&lt;=#REF!,$D94*(1+(#REF!/100))^$AE$3,0)</f>
        <v>#REF!</v>
      </c>
      <c r="AF94" s="25" t="e">
        <f>IF($AF$3&lt;=#REF!,$D94*(1+(#REF!/100))^$AF$3,0)</f>
        <v>#REF!</v>
      </c>
      <c r="AG94" s="25" t="e">
        <f>IF($AG$3&lt;=#REF!,$D94*(1+(#REF!/100))^$AG$3,0)</f>
        <v>#REF!</v>
      </c>
      <c r="AH94" s="25" t="e">
        <f>IF($AH$3&lt;=#REF!,$D94*(1+(#REF!/100))^$AH$3,0)</f>
        <v>#REF!</v>
      </c>
      <c r="AI94" s="25" t="e">
        <f>IF($AI$3&lt;=#REF!,$D94*(1+(#REF!/100))^$AI$3,0)</f>
        <v>#REF!</v>
      </c>
      <c r="AJ94" s="17" t="e">
        <f>IF($AJ$3&lt;=#REF!,$D94*(1+(#REF!/100))^$AJ$3,0)</f>
        <v>#REF!</v>
      </c>
      <c r="AK94" s="17" t="e">
        <f>IF($AK$3&lt;=#REF!,$D94*(1+(#REF!/100))^$AK$3,0)</f>
        <v>#REF!</v>
      </c>
      <c r="AL94" s="17" t="e">
        <f>IF($AL$3&lt;=#REF!,$D94*(1+(#REF!/100))^$AL$3,0)</f>
        <v>#REF!</v>
      </c>
      <c r="AM94" s="17" t="e">
        <f>IF($AM$3&lt;=#REF!,$D94*(1+(#REF!/100))^$AM$3,0)</f>
        <v>#REF!</v>
      </c>
      <c r="AN94" s="17" t="e">
        <f>IF($AN$3&lt;=#REF!,$D94*(1+(#REF!/100))^$AN$3,0)</f>
        <v>#REF!</v>
      </c>
      <c r="AO94" s="17" t="e">
        <f>IF($AO$3&lt;=#REF!,$D94*(1+(#REF!/100))^$AO$3,0)</f>
        <v>#REF!</v>
      </c>
      <c r="AP94" s="17" t="e">
        <f>IF($AP$3&lt;=#REF!,$D94*(1+(#REF!/100))^$AP$3,0)</f>
        <v>#REF!</v>
      </c>
      <c r="AQ94" s="17" t="e">
        <f>IF($AQ$3&lt;=#REF!,$D94*(1+(#REF!/100))^$AQ$3,0)</f>
        <v>#REF!</v>
      </c>
      <c r="AR94" s="17" t="e">
        <f>IF($AR$3&lt;=#REF!,$D94*(1+(#REF!/100))^$AR$3,0)</f>
        <v>#REF!</v>
      </c>
      <c r="AS94" s="17" t="e">
        <f>IF($AS$3&lt;=#REF!,$D94*(1+(#REF!/100))^$AS$3,0)</f>
        <v>#REF!</v>
      </c>
    </row>
    <row r="95" spans="2:45" x14ac:dyDescent="0.25">
      <c r="B95" s="2" t="e">
        <f>#REF!</f>
        <v>#REF!</v>
      </c>
      <c r="C95" s="20"/>
      <c r="D95" s="19" t="e">
        <f>#REF!*#REF!</f>
        <v>#REF!</v>
      </c>
      <c r="E95" s="17" t="e">
        <f>NPV(#REF!,'Costos operativos proyectados'!F95:AI95)</f>
        <v>#REF!</v>
      </c>
      <c r="F95" s="25" t="e">
        <f>IF($F$3&lt;=#REF!,$D95*(1+(#REF!/100))^$F$3,0)</f>
        <v>#REF!</v>
      </c>
      <c r="G95" s="25" t="e">
        <f>IF($G$3&lt;=#REF!,$D95*(1+(#REF!/100))^$G$3,0)</f>
        <v>#REF!</v>
      </c>
      <c r="H95" s="25" t="e">
        <f>IF($H$3&lt;=#REF!,$D95*(1+(#REF!/100))^$H$3,0)</f>
        <v>#REF!</v>
      </c>
      <c r="I95" s="25" t="e">
        <f>IF($I$3&lt;=#REF!,$D95*(1+(#REF!/100))^$I$3,0)</f>
        <v>#REF!</v>
      </c>
      <c r="J95" s="25" t="e">
        <f>IF($J$3&lt;=#REF!,$D95*(1+(#REF!/100))^$J$3,0)</f>
        <v>#REF!</v>
      </c>
      <c r="K95" s="25" t="e">
        <f>IF($K$3&lt;=#REF!,$D95*(1+(#REF!/100))^$K$3,0)</f>
        <v>#REF!</v>
      </c>
      <c r="L95" s="25" t="e">
        <f>IF($L$3&lt;=#REF!,$D95*(1+(#REF!/100))^$L$3,0)</f>
        <v>#REF!</v>
      </c>
      <c r="M95" s="25" t="e">
        <f>IF($M$3&lt;=#REF!,$D95*(1+(#REF!/100))^$M$3,0)</f>
        <v>#REF!</v>
      </c>
      <c r="N95" s="25" t="e">
        <f>IF($N$3&lt;=#REF!,$D95*(1+(#REF!/100))^$N$3,0)</f>
        <v>#REF!</v>
      </c>
      <c r="O95" s="25" t="e">
        <f>IF($O$3&lt;=#REF!,$D95*(1+(#REF!/100))^$O$3,0)</f>
        <v>#REF!</v>
      </c>
      <c r="P95" s="25" t="e">
        <f>IF($P$3&lt;=#REF!,$D95*(1+(#REF!/100))^$P$3,0)</f>
        <v>#REF!</v>
      </c>
      <c r="Q95" s="25" t="e">
        <f>IF($Q$3&lt;=#REF!,$D95*(1+(#REF!/100))^$Q$3,0)</f>
        <v>#REF!</v>
      </c>
      <c r="R95" s="25" t="e">
        <f>IF($R$3&lt;=#REF!,$D95*(1+(#REF!/100))^$R$3,0)</f>
        <v>#REF!</v>
      </c>
      <c r="S95" s="25" t="e">
        <f>IF($S$3&lt;=#REF!,$D95*(1+(#REF!/100))^$S$3,0)</f>
        <v>#REF!</v>
      </c>
      <c r="T95" s="25" t="e">
        <f>IF($T$3&lt;=#REF!,$D95*(1+(#REF!/100))^$T$3,0)</f>
        <v>#REF!</v>
      </c>
      <c r="U95" s="25" t="e">
        <f>IF($U$3&lt;=#REF!,$D95*(1+(#REF!/100))^$U$3,0)</f>
        <v>#REF!</v>
      </c>
      <c r="V95" s="25" t="e">
        <f>IF($V$3&lt;=#REF!,$D95*(1+(#REF!/100))^$V$3,0)</f>
        <v>#REF!</v>
      </c>
      <c r="W95" s="25" t="e">
        <f>IF($W$3&lt;=#REF!,$D95*(1+(#REF!/100))^$W$3,0)</f>
        <v>#REF!</v>
      </c>
      <c r="X95" s="25" t="e">
        <f>IF($X$3&lt;=#REF!,$D95*(1+(#REF!/100))^$X$3,0)</f>
        <v>#REF!</v>
      </c>
      <c r="Y95" s="25" t="e">
        <f>IF($Y$3&lt;=#REF!,$D95*(1+(#REF!/100))^$Y$3,0)</f>
        <v>#REF!</v>
      </c>
      <c r="Z95" s="25" t="e">
        <f>IF($Z$3&lt;=#REF!,$D95*(1+(#REF!/100))^$Z$3,0)</f>
        <v>#REF!</v>
      </c>
      <c r="AA95" s="25" t="e">
        <f>IF($AA$3&lt;=#REF!,$D95*(1+(#REF!/100))^$AA$3,0)</f>
        <v>#REF!</v>
      </c>
      <c r="AB95" s="25" t="e">
        <f>IF($AB$3&lt;=#REF!,$D95*(1+(#REF!/100))^$AB$3,0)</f>
        <v>#REF!</v>
      </c>
      <c r="AC95" s="25" t="e">
        <f>IF($AC$3&lt;=#REF!,$D95*(1+(#REF!/100))^$AC$3,0)</f>
        <v>#REF!</v>
      </c>
      <c r="AD95" s="25" t="e">
        <f>IF($AD$3&lt;=#REF!,$D95*(1+(#REF!/100))^$AD$3,0)</f>
        <v>#REF!</v>
      </c>
      <c r="AE95" s="25" t="e">
        <f>IF($AE$3&lt;=#REF!,$D95*(1+(#REF!/100))^$AE$3,0)</f>
        <v>#REF!</v>
      </c>
      <c r="AF95" s="25" t="e">
        <f>IF($AF$3&lt;=#REF!,$D95*(1+(#REF!/100))^$AF$3,0)</f>
        <v>#REF!</v>
      </c>
      <c r="AG95" s="25" t="e">
        <f>IF($AG$3&lt;=#REF!,$D95*(1+(#REF!/100))^$AG$3,0)</f>
        <v>#REF!</v>
      </c>
      <c r="AH95" s="25" t="e">
        <f>IF($AH$3&lt;=#REF!,$D95*(1+(#REF!/100))^$AH$3,0)</f>
        <v>#REF!</v>
      </c>
      <c r="AI95" s="25" t="e">
        <f>IF($AI$3&lt;=#REF!,$D95*(1+(#REF!/100))^$AI$3,0)</f>
        <v>#REF!</v>
      </c>
      <c r="AJ95" s="17" t="e">
        <f>IF($AJ$3&lt;=#REF!,$D95*(1+(#REF!/100))^$AJ$3,0)</f>
        <v>#REF!</v>
      </c>
      <c r="AK95" s="17" t="e">
        <f>IF($AK$3&lt;=#REF!,$D95*(1+(#REF!/100))^$AK$3,0)</f>
        <v>#REF!</v>
      </c>
      <c r="AL95" s="17" t="e">
        <f>IF($AL$3&lt;=#REF!,$D95*(1+(#REF!/100))^$AL$3,0)</f>
        <v>#REF!</v>
      </c>
      <c r="AM95" s="17" t="e">
        <f>IF($AM$3&lt;=#REF!,$D95*(1+(#REF!/100))^$AM$3,0)</f>
        <v>#REF!</v>
      </c>
      <c r="AN95" s="17" t="e">
        <f>IF($AN$3&lt;=#REF!,$D95*(1+(#REF!/100))^$AN$3,0)</f>
        <v>#REF!</v>
      </c>
      <c r="AO95" s="17" t="e">
        <f>IF($AO$3&lt;=#REF!,$D95*(1+(#REF!/100))^$AO$3,0)</f>
        <v>#REF!</v>
      </c>
      <c r="AP95" s="17" t="e">
        <f>IF($AP$3&lt;=#REF!,$D95*(1+(#REF!/100))^$AP$3,0)</f>
        <v>#REF!</v>
      </c>
      <c r="AQ95" s="17" t="e">
        <f>IF($AQ$3&lt;=#REF!,$D95*(1+(#REF!/100))^$AQ$3,0)</f>
        <v>#REF!</v>
      </c>
      <c r="AR95" s="17" t="e">
        <f>IF($AR$3&lt;=#REF!,$D95*(1+(#REF!/100))^$AR$3,0)</f>
        <v>#REF!</v>
      </c>
      <c r="AS95" s="17" t="e">
        <f>IF($AS$3&lt;=#REF!,$D95*(1+(#REF!/100))^$AS$3,0)</f>
        <v>#REF!</v>
      </c>
    </row>
    <row r="96" spans="2:45" x14ac:dyDescent="0.25">
      <c r="B96" s="2" t="e">
        <f>#REF!</f>
        <v>#REF!</v>
      </c>
      <c r="C96" s="2">
        <v>1000</v>
      </c>
      <c r="D96" s="19" t="e">
        <f>#REF!*#REF!</f>
        <v>#REF!</v>
      </c>
      <c r="E96" s="17" t="e">
        <f>NPV(#REF!,'Costos operativos proyectados'!F96:AI96)</f>
        <v>#REF!</v>
      </c>
      <c r="F96" s="17" t="e">
        <f>IF($F$3&lt;=#REF!,$D96*(1+(#REF!/100))^$F$3,0)</f>
        <v>#REF!</v>
      </c>
      <c r="G96" s="17" t="e">
        <f>IF($G$3&lt;=#REF!,$D96*(1+(#REF!/100))^$G$3,0)</f>
        <v>#REF!</v>
      </c>
      <c r="H96" s="17" t="e">
        <f>IF($H$3&lt;=#REF!,$D96*(1+(#REF!/100))^$H$3,0)</f>
        <v>#REF!</v>
      </c>
      <c r="I96" s="17" t="e">
        <f>IF($I$3&lt;=#REF!,$D96*(1+(#REF!/100))^$I$3,0)</f>
        <v>#REF!</v>
      </c>
      <c r="J96" s="17" t="e">
        <f>IF($J$3&lt;=#REF!,$D96*(1+(#REF!/100))^$J$3,0)</f>
        <v>#REF!</v>
      </c>
      <c r="K96" s="17" t="e">
        <f>IF($K$3&lt;=#REF!,$D96*(1+(#REF!/100))^$K$3,0)</f>
        <v>#REF!</v>
      </c>
      <c r="L96" s="17" t="e">
        <f>IF($L$3&lt;=#REF!,$D96*(1+(#REF!/100))^$L$3,0)</f>
        <v>#REF!</v>
      </c>
      <c r="M96" s="17" t="e">
        <f>IF($M$3&lt;=#REF!,$D96*(1+(#REF!/100))^$M$3,0)</f>
        <v>#REF!</v>
      </c>
      <c r="N96" s="25" t="e">
        <f>IF($N$3&lt;=#REF!,$D96*(1+(#REF!/100))^$N$3,0)</f>
        <v>#REF!</v>
      </c>
      <c r="O96" s="17" t="e">
        <f>IF($O$3&lt;=#REF!,$D96*(1+(#REF!/100))^$O$3,0)</f>
        <v>#REF!</v>
      </c>
      <c r="P96" s="25" t="e">
        <f>IF($P$3&lt;=#REF!,$D96*(1+(#REF!/100))^$P$3,0)</f>
        <v>#REF!</v>
      </c>
      <c r="Q96" s="17" t="e">
        <f>IF($Q$3&lt;=#REF!,$D96*(1+(#REF!/100))^$Q$3,0)</f>
        <v>#REF!</v>
      </c>
      <c r="R96" s="17" t="e">
        <f>IF($R$3&lt;=#REF!,$D96*(1+(#REF!/100))^$R$3,0)</f>
        <v>#REF!</v>
      </c>
      <c r="S96" s="17" t="e">
        <f>IF($S$3&lt;=#REF!,$D96*(1+(#REF!/100))^$S$3,0)</f>
        <v>#REF!</v>
      </c>
      <c r="T96" s="17" t="e">
        <f>IF($T$3&lt;=#REF!,$D96*(1+(#REF!/100))^$T$3,0)</f>
        <v>#REF!</v>
      </c>
      <c r="U96" s="17" t="e">
        <f>IF($U$3&lt;=#REF!,$D96*(1+(#REF!/100))^$U$3,0)</f>
        <v>#REF!</v>
      </c>
      <c r="V96" s="17" t="e">
        <f>IF($V$3&lt;=#REF!,$D96*(1+(#REF!/100))^$V$3,0)</f>
        <v>#REF!</v>
      </c>
      <c r="W96" s="17" t="e">
        <f>IF($W$3&lt;=#REF!,$D96*(1+(#REF!/100))^$W$3,0)</f>
        <v>#REF!</v>
      </c>
      <c r="X96" s="25" t="e">
        <f>IF($X$3&lt;=#REF!,$D96*(1+(#REF!/100))^$X$3,0)</f>
        <v>#REF!</v>
      </c>
      <c r="Y96" s="17" t="e">
        <f>IF($Y$3&lt;=#REF!,$D96*(1+(#REF!/100))^$Y$3,0)</f>
        <v>#REF!</v>
      </c>
      <c r="Z96" s="17" t="e">
        <f>IF($Z$3&lt;=#REF!,$D96*(1+(#REF!/100))^$Z$3,0)</f>
        <v>#REF!</v>
      </c>
      <c r="AA96" s="17" t="e">
        <f>IF($AA$3&lt;=#REF!,$D96*(1+(#REF!/100))^$AA$3,0)</f>
        <v>#REF!</v>
      </c>
      <c r="AB96" s="17" t="e">
        <f>IF($AB$3&lt;=#REF!,$D96*(1+(#REF!/100))^$AB$3,0)</f>
        <v>#REF!</v>
      </c>
      <c r="AC96" s="17" t="e">
        <f>IF($AC$3&lt;=#REF!,$D96*(1+(#REF!/100))^$AC$3,0)</f>
        <v>#REF!</v>
      </c>
      <c r="AD96" s="17" t="e">
        <f>IF($AD$3&lt;=#REF!,$D96*(1+(#REF!/100))^$AD$3,0)</f>
        <v>#REF!</v>
      </c>
      <c r="AE96" s="17" t="e">
        <f>IF($AE$3&lt;=#REF!,$D96*(1+(#REF!/100))^$AE$3,0)</f>
        <v>#REF!</v>
      </c>
      <c r="AF96" s="17" t="e">
        <f>IF($AF$3&lt;=#REF!,$D96*(1+(#REF!/100))^$AF$3,0)</f>
        <v>#REF!</v>
      </c>
      <c r="AG96" s="17" t="e">
        <f>IF($AG$3&lt;=#REF!,$D96*(1+(#REF!/100))^$AG$3,0)</f>
        <v>#REF!</v>
      </c>
      <c r="AH96" s="17" t="e">
        <f>IF($AH$3&lt;=#REF!,$D96*(1+(#REF!/100))^$AH$3,0)</f>
        <v>#REF!</v>
      </c>
      <c r="AI96" s="17" t="e">
        <f>IF($AI$3&lt;=#REF!,$D96*(1+(#REF!/100))^$AI$3,0)</f>
        <v>#REF!</v>
      </c>
      <c r="AJ96" s="17" t="e">
        <f>IF($AJ$3&lt;=#REF!,$D96*(1+(#REF!/100))^$AJ$3,0)</f>
        <v>#REF!</v>
      </c>
      <c r="AK96" s="17" t="e">
        <f>IF($AK$3&lt;=#REF!,$D96*(1+(#REF!/100))^$AK$3,0)</f>
        <v>#REF!</v>
      </c>
      <c r="AL96" s="17" t="e">
        <f>IF($AL$3&lt;=#REF!,$D96*(1+(#REF!/100))^$AL$3,0)</f>
        <v>#REF!</v>
      </c>
      <c r="AM96" s="17" t="e">
        <f>IF($AM$3&lt;=#REF!,$D96*(1+(#REF!/100))^$AM$3,0)</f>
        <v>#REF!</v>
      </c>
      <c r="AN96" s="17" t="e">
        <f>IF($AN$3&lt;=#REF!,$D96*(1+(#REF!/100))^$AN$3,0)</f>
        <v>#REF!</v>
      </c>
      <c r="AO96" s="17" t="e">
        <f>IF($AO$3&lt;=#REF!,$D96*(1+(#REF!/100))^$AO$3,0)</f>
        <v>#REF!</v>
      </c>
      <c r="AP96" s="17" t="e">
        <f>IF($AP$3&lt;=#REF!,$D96*(1+(#REF!/100))^$AP$3,0)</f>
        <v>#REF!</v>
      </c>
      <c r="AQ96" s="17" t="e">
        <f>IF($AQ$3&lt;=#REF!,$D96*(1+(#REF!/100))^$AQ$3,0)</f>
        <v>#REF!</v>
      </c>
      <c r="AR96" s="17" t="e">
        <f>IF($AR$3&lt;=#REF!,$D96*(1+(#REF!/100))^$AR$3,0)</f>
        <v>#REF!</v>
      </c>
      <c r="AS96" s="17" t="e">
        <f>IF($AS$3&lt;=#REF!,$D96*(1+(#REF!/100))^$AS$3,0)</f>
        <v>#REF!</v>
      </c>
    </row>
    <row r="97" spans="2:45" x14ac:dyDescent="0.25">
      <c r="B97" s="2" t="e">
        <f>#REF!</f>
        <v>#REF!</v>
      </c>
      <c r="C97" s="24">
        <v>795</v>
      </c>
      <c r="D97" s="19" t="e">
        <f>#REF!*#REF!</f>
        <v>#REF!</v>
      </c>
      <c r="E97" s="17" t="e">
        <f>NPV(#REF!,'Costos operativos proyectados'!F97:AI97)</f>
        <v>#REF!</v>
      </c>
      <c r="F97" s="25" t="e">
        <f>IF($F$3&lt;=#REF!,$D97*(1+(#REF!/100))^$F$3,0)</f>
        <v>#REF!</v>
      </c>
      <c r="G97" s="25" t="e">
        <f>IF($G$3&lt;=#REF!,$D97*(1+(#REF!/100))^$G$3,0)</f>
        <v>#REF!</v>
      </c>
      <c r="H97" s="25" t="e">
        <f>IF($H$3&lt;=#REF!,$D97*(1+(#REF!/100))^$H$3,0)</f>
        <v>#REF!</v>
      </c>
      <c r="I97" s="25" t="e">
        <f>IF($I$3&lt;=#REF!,$D97*(1+(#REF!/100))^$I$3,0)</f>
        <v>#REF!</v>
      </c>
      <c r="J97" s="25" t="e">
        <f>IF($J$3&lt;=#REF!,$D97*(1+(#REF!/100))^$J$3,0)</f>
        <v>#REF!</v>
      </c>
      <c r="K97" s="25" t="e">
        <f>IF($K$3&lt;=#REF!,$D97*(1+(#REF!/100))^$K$3,0)</f>
        <v>#REF!</v>
      </c>
      <c r="L97" s="25" t="e">
        <f>IF($L$3&lt;=#REF!,$D97*(1+(#REF!/100))^$L$3,0)</f>
        <v>#REF!</v>
      </c>
      <c r="M97" s="25" t="e">
        <f>IF($M$3&lt;=#REF!,$D97*(1+(#REF!/100))^$M$3,0)</f>
        <v>#REF!</v>
      </c>
      <c r="N97" s="25" t="e">
        <f>IF($N$3&lt;=#REF!,$D97*(1+(#REF!/100))^$N$3,0)</f>
        <v>#REF!</v>
      </c>
      <c r="O97" s="25" t="e">
        <f>IF($O$3&lt;=#REF!,$D97*(1+(#REF!/100))^$O$3,0)</f>
        <v>#REF!</v>
      </c>
      <c r="P97" s="25" t="e">
        <f>IF($P$3&lt;=#REF!,$D97*(1+(#REF!/100))^$P$3,0)</f>
        <v>#REF!</v>
      </c>
      <c r="Q97" s="25" t="e">
        <f>IF($Q$3&lt;=#REF!,$D97*(1+(#REF!/100))^$Q$3,0)</f>
        <v>#REF!</v>
      </c>
      <c r="R97" s="25" t="e">
        <f>IF($R$3&lt;=#REF!,$D97*(1+(#REF!/100))^$R$3,0)</f>
        <v>#REF!</v>
      </c>
      <c r="S97" s="25" t="e">
        <f>IF($S$3&lt;=#REF!,$D97*(1+(#REF!/100))^$S$3,0)</f>
        <v>#REF!</v>
      </c>
      <c r="T97" s="25" t="e">
        <f>IF($T$3&lt;=#REF!,$D97*(1+(#REF!/100))^$T$3,0)</f>
        <v>#REF!</v>
      </c>
      <c r="U97" s="25" t="e">
        <f>IF($U$3&lt;=#REF!,$D97*(1+(#REF!/100))^$U$3,0)</f>
        <v>#REF!</v>
      </c>
      <c r="V97" s="25" t="e">
        <f>IF($V$3&lt;=#REF!,$D97*(1+(#REF!/100))^$V$3,0)</f>
        <v>#REF!</v>
      </c>
      <c r="W97" s="25" t="e">
        <f>IF($W$3&lt;=#REF!,$D97*(1+(#REF!/100))^$W$3,0)</f>
        <v>#REF!</v>
      </c>
      <c r="X97" s="25" t="e">
        <f>IF($X$3&lt;=#REF!,$D97*(1+(#REF!/100))^$X$3,0)</f>
        <v>#REF!</v>
      </c>
      <c r="Y97" s="25" t="e">
        <f>IF($Y$3&lt;=#REF!,$D97*(1+(#REF!/100))^$Y$3,0)</f>
        <v>#REF!</v>
      </c>
      <c r="Z97" s="25" t="e">
        <f>IF($Z$3&lt;=#REF!,$D97*(1+(#REF!/100))^$Z$3,0)</f>
        <v>#REF!</v>
      </c>
      <c r="AA97" s="25" t="e">
        <f>IF($AA$3&lt;=#REF!,$D97*(1+(#REF!/100))^$AA$3,0)</f>
        <v>#REF!</v>
      </c>
      <c r="AB97" s="25" t="e">
        <f>IF($AB$3&lt;=#REF!,$D97*(1+(#REF!/100))^$AB$3,0)</f>
        <v>#REF!</v>
      </c>
      <c r="AC97" s="25" t="e">
        <f>IF($AC$3&lt;=#REF!,$D97*(1+(#REF!/100))^$AC$3,0)</f>
        <v>#REF!</v>
      </c>
      <c r="AD97" s="25" t="e">
        <f>IF($AD$3&lt;=#REF!,$D97*(1+(#REF!/100))^$AD$3,0)</f>
        <v>#REF!</v>
      </c>
      <c r="AE97" s="25" t="e">
        <f>IF($AE$3&lt;=#REF!,$D97*(1+(#REF!/100))^$AE$3,0)</f>
        <v>#REF!</v>
      </c>
      <c r="AF97" s="25" t="e">
        <f>IF($AF$3&lt;=#REF!,$D97*(1+(#REF!/100))^$AF$3,0)</f>
        <v>#REF!</v>
      </c>
      <c r="AG97" s="25" t="e">
        <f>IF($AG$3&lt;=#REF!,$D97*(1+(#REF!/100))^$AG$3,0)</f>
        <v>#REF!</v>
      </c>
      <c r="AH97" s="25" t="e">
        <f>IF($AH$3&lt;=#REF!,$D97*(1+(#REF!/100))^$AH$3,0)</f>
        <v>#REF!</v>
      </c>
      <c r="AI97" s="25" t="e">
        <f>IF($AI$3&lt;=#REF!,$D97*(1+(#REF!/100))^$AI$3,0)</f>
        <v>#REF!</v>
      </c>
      <c r="AJ97" s="17" t="e">
        <f>IF($AJ$3&lt;=#REF!,$D97*(1+(#REF!/100))^$AJ$3,0)</f>
        <v>#REF!</v>
      </c>
      <c r="AK97" s="17" t="e">
        <f>IF($AK$3&lt;=#REF!,$D97*(1+(#REF!/100))^$AK$3,0)</f>
        <v>#REF!</v>
      </c>
      <c r="AL97" s="17" t="e">
        <f>IF($AL$3&lt;=#REF!,$D97*(1+(#REF!/100))^$AL$3,0)</f>
        <v>#REF!</v>
      </c>
      <c r="AM97" s="17" t="e">
        <f>IF($AM$3&lt;=#REF!,$D97*(1+(#REF!/100))^$AM$3,0)</f>
        <v>#REF!</v>
      </c>
      <c r="AN97" s="17" t="e">
        <f>IF($AN$3&lt;=#REF!,$D97*(1+(#REF!/100))^$AN$3,0)</f>
        <v>#REF!</v>
      </c>
      <c r="AO97" s="17" t="e">
        <f>IF($AO$3&lt;=#REF!,$D97*(1+(#REF!/100))^$AO$3,0)</f>
        <v>#REF!</v>
      </c>
      <c r="AP97" s="17" t="e">
        <f>IF($AP$3&lt;=#REF!,$D97*(1+(#REF!/100))^$AP$3,0)</f>
        <v>#REF!</v>
      </c>
      <c r="AQ97" s="17" t="e">
        <f>IF($AQ$3&lt;=#REF!,$D97*(1+(#REF!/100))^$AQ$3,0)</f>
        <v>#REF!</v>
      </c>
      <c r="AR97" s="17" t="e">
        <f>IF($AR$3&lt;=#REF!,$D97*(1+(#REF!/100))^$AR$3,0)</f>
        <v>#REF!</v>
      </c>
      <c r="AS97" s="17" t="e">
        <f>IF($AS$3&lt;=#REF!,$D97*(1+(#REF!/100))^$AS$3,0)</f>
        <v>#REF!</v>
      </c>
    </row>
    <row r="98" spans="2:45" x14ac:dyDescent="0.25">
      <c r="B98" s="2" t="e">
        <f>#REF!</f>
        <v>#REF!</v>
      </c>
      <c r="C98" s="22">
        <v>500</v>
      </c>
      <c r="D98" s="19" t="e">
        <f>#REF!*#REF!</f>
        <v>#REF!</v>
      </c>
      <c r="E98" s="17" t="e">
        <f>NPV(#REF!,'Costos operativos proyectados'!F98:AI98)</f>
        <v>#REF!</v>
      </c>
      <c r="F98" s="25" t="e">
        <f>IF($F$3&lt;=#REF!,$D98*(1+(#REF!/100))^$F$3,0)</f>
        <v>#REF!</v>
      </c>
      <c r="G98" s="25" t="e">
        <f>IF($G$3&lt;=#REF!,$D98*(1+(#REF!/100))^$G$3,0)</f>
        <v>#REF!</v>
      </c>
      <c r="H98" s="25" t="e">
        <f>IF($H$3&lt;=#REF!,$D98*(1+(#REF!/100))^$H$3,0)</f>
        <v>#REF!</v>
      </c>
      <c r="I98" s="25" t="e">
        <f>IF($I$3&lt;=#REF!,$D98*(1+(#REF!/100))^$I$3,0)</f>
        <v>#REF!</v>
      </c>
      <c r="J98" s="25" t="e">
        <f>IF($J$3&lt;=#REF!,$D98*(1+(#REF!/100))^$J$3,0)</f>
        <v>#REF!</v>
      </c>
      <c r="K98" s="25" t="e">
        <f>IF($K$3&lt;=#REF!,$D98*(1+(#REF!/100))^$K$3,0)</f>
        <v>#REF!</v>
      </c>
      <c r="L98" s="25" t="e">
        <f>IF($L$3&lt;=#REF!,$D98*(1+(#REF!/100))^$L$3,0)</f>
        <v>#REF!</v>
      </c>
      <c r="M98" s="25" t="e">
        <f>IF($M$3&lt;=#REF!,$D98*(1+(#REF!/100))^$M$3,0)</f>
        <v>#REF!</v>
      </c>
      <c r="N98" s="25" t="e">
        <f>IF($N$3&lt;=#REF!,$D98*(1+(#REF!/100))^$N$3,0)</f>
        <v>#REF!</v>
      </c>
      <c r="O98" s="25" t="e">
        <f>IF($O$3&lt;=#REF!,$D98*(1+(#REF!/100))^$O$3,0)</f>
        <v>#REF!</v>
      </c>
      <c r="P98" s="25" t="e">
        <f>IF($P$3&lt;=#REF!,$D98*(1+(#REF!/100))^$P$3,0)</f>
        <v>#REF!</v>
      </c>
      <c r="Q98" s="25" t="e">
        <f>IF($Q$3&lt;=#REF!,$D98*(1+(#REF!/100))^$Q$3,0)</f>
        <v>#REF!</v>
      </c>
      <c r="R98" s="25" t="e">
        <f>IF($R$3&lt;=#REF!,$D98*(1+(#REF!/100))^$R$3,0)</f>
        <v>#REF!</v>
      </c>
      <c r="S98" s="25" t="e">
        <f>IF($S$3&lt;=#REF!,$D98*(1+(#REF!/100))^$S$3,0)</f>
        <v>#REF!</v>
      </c>
      <c r="T98" s="25" t="e">
        <f>IF($T$3&lt;=#REF!,$D98*(1+(#REF!/100))^$T$3,0)</f>
        <v>#REF!</v>
      </c>
      <c r="U98" s="25" t="e">
        <f>IF($U$3&lt;=#REF!,$D98*(1+(#REF!/100))^$U$3,0)</f>
        <v>#REF!</v>
      </c>
      <c r="V98" s="25" t="e">
        <f>IF($V$3&lt;=#REF!,$D98*(1+(#REF!/100))^$V$3,0)</f>
        <v>#REF!</v>
      </c>
      <c r="W98" s="25" t="e">
        <f>IF($W$3&lt;=#REF!,$D98*(1+(#REF!/100))^$W$3,0)</f>
        <v>#REF!</v>
      </c>
      <c r="X98" s="25" t="e">
        <f>IF($X$3&lt;=#REF!,$D98*(1+(#REF!/100))^$X$3,0)</f>
        <v>#REF!</v>
      </c>
      <c r="Y98" s="25" t="e">
        <f>IF($Y$3&lt;=#REF!,$D98*(1+(#REF!/100))^$Y$3,0)</f>
        <v>#REF!</v>
      </c>
      <c r="Z98" s="25" t="e">
        <f>IF($Z$3&lt;=#REF!,$D98*(1+(#REF!/100))^$Z$3,0)</f>
        <v>#REF!</v>
      </c>
      <c r="AA98" s="25" t="e">
        <f>IF($AA$3&lt;=#REF!,$D98*(1+(#REF!/100))^$AA$3,0)</f>
        <v>#REF!</v>
      </c>
      <c r="AB98" s="25" t="e">
        <f>IF($AB$3&lt;=#REF!,$D98*(1+(#REF!/100))^$AB$3,0)</f>
        <v>#REF!</v>
      </c>
      <c r="AC98" s="25" t="e">
        <f>IF($AC$3&lt;=#REF!,$D98*(1+(#REF!/100))^$AC$3,0)</f>
        <v>#REF!</v>
      </c>
      <c r="AD98" s="25" t="e">
        <f>IF($AD$3&lt;=#REF!,$D98*(1+(#REF!/100))^$AD$3,0)</f>
        <v>#REF!</v>
      </c>
      <c r="AE98" s="25" t="e">
        <f>IF($AE$3&lt;=#REF!,$D98*(1+(#REF!/100))^$AE$3,0)</f>
        <v>#REF!</v>
      </c>
      <c r="AF98" s="25" t="e">
        <f>IF($AF$3&lt;=#REF!,$D98*(1+(#REF!/100))^$AF$3,0)</f>
        <v>#REF!</v>
      </c>
      <c r="AG98" s="25" t="e">
        <f>IF($AG$3&lt;=#REF!,$D98*(1+(#REF!/100))^$AG$3,0)</f>
        <v>#REF!</v>
      </c>
      <c r="AH98" s="25" t="e">
        <f>IF($AH$3&lt;=#REF!,$D98*(1+(#REF!/100))^$AH$3,0)</f>
        <v>#REF!</v>
      </c>
      <c r="AI98" s="25" t="e">
        <f>IF($AI$3&lt;=#REF!,$D98*(1+(#REF!/100))^$AI$3,0)</f>
        <v>#REF!</v>
      </c>
      <c r="AJ98" s="17" t="e">
        <f>IF($AJ$3&lt;=#REF!,$D98*(1+(#REF!/100))^$AJ$3,0)</f>
        <v>#REF!</v>
      </c>
      <c r="AK98" s="17" t="e">
        <f>IF($AK$3&lt;=#REF!,$D98*(1+(#REF!/100))^$AK$3,0)</f>
        <v>#REF!</v>
      </c>
      <c r="AL98" s="17" t="e">
        <f>IF($AL$3&lt;=#REF!,$D98*(1+(#REF!/100))^$AL$3,0)</f>
        <v>#REF!</v>
      </c>
      <c r="AM98" s="17" t="e">
        <f>IF($AM$3&lt;=#REF!,$D98*(1+(#REF!/100))^$AM$3,0)</f>
        <v>#REF!</v>
      </c>
      <c r="AN98" s="17" t="e">
        <f>IF($AN$3&lt;=#REF!,$D98*(1+(#REF!/100))^$AN$3,0)</f>
        <v>#REF!</v>
      </c>
      <c r="AO98" s="17" t="e">
        <f>IF($AO$3&lt;=#REF!,$D98*(1+(#REF!/100))^$AO$3,0)</f>
        <v>#REF!</v>
      </c>
      <c r="AP98" s="17" t="e">
        <f>IF($AP$3&lt;=#REF!,$D98*(1+(#REF!/100))^$AP$3,0)</f>
        <v>#REF!</v>
      </c>
      <c r="AQ98" s="17" t="e">
        <f>IF($AQ$3&lt;=#REF!,$D98*(1+(#REF!/100))^$AQ$3,0)</f>
        <v>#REF!</v>
      </c>
      <c r="AR98" s="17" t="e">
        <f>IF($AR$3&lt;=#REF!,$D98*(1+(#REF!/100))^$AR$3,0)</f>
        <v>#REF!</v>
      </c>
      <c r="AS98" s="17" t="e">
        <f>IF($AS$3&lt;=#REF!,$D98*(1+(#REF!/100))^$AS$3,0)</f>
        <v>#REF!</v>
      </c>
    </row>
    <row r="99" spans="2:45" x14ac:dyDescent="0.25">
      <c r="B99" s="2" t="e">
        <f>#REF!</f>
        <v>#REF!</v>
      </c>
      <c r="C99" s="20">
        <v>477</v>
      </c>
      <c r="D99" s="19" t="e">
        <f>#REF!*#REF!</f>
        <v>#REF!</v>
      </c>
      <c r="E99" s="17" t="e">
        <f>NPV(#REF!,'Costos operativos proyectados'!F99:AI99)</f>
        <v>#REF!</v>
      </c>
      <c r="F99" s="25" t="e">
        <f>IF($F$3&lt;=#REF!,$D99*(1+(#REF!/100))^$F$3,0)</f>
        <v>#REF!</v>
      </c>
      <c r="G99" s="25" t="e">
        <f>IF($G$3&lt;=#REF!,$D99*(1+(#REF!/100))^$G$3,0)</f>
        <v>#REF!</v>
      </c>
      <c r="H99" s="25" t="e">
        <f>IF($H$3&lt;=#REF!,$D99*(1+(#REF!/100))^$H$3,0)</f>
        <v>#REF!</v>
      </c>
      <c r="I99" s="25" t="e">
        <f>IF($I$3&lt;=#REF!,$D99*(1+(#REF!/100))^$I$3,0)</f>
        <v>#REF!</v>
      </c>
      <c r="J99" s="25" t="e">
        <f>IF($J$3&lt;=#REF!,$D99*(1+(#REF!/100))^$J$3,0)</f>
        <v>#REF!</v>
      </c>
      <c r="K99" s="25" t="e">
        <f>IF($K$3&lt;=#REF!,$D99*(1+(#REF!/100))^$K$3,0)</f>
        <v>#REF!</v>
      </c>
      <c r="L99" s="25" t="e">
        <f>IF($L$3&lt;=#REF!,$D99*(1+(#REF!/100))^$L$3,0)</f>
        <v>#REF!</v>
      </c>
      <c r="M99" s="25" t="e">
        <f>IF($M$3&lt;=#REF!,$D99*(1+(#REF!/100))^$M$3,0)</f>
        <v>#REF!</v>
      </c>
      <c r="N99" s="25" t="e">
        <f>IF($N$3&lt;=#REF!,$D99*(1+(#REF!/100))^$N$3,0)</f>
        <v>#REF!</v>
      </c>
      <c r="O99" s="25" t="e">
        <f>IF($O$3&lt;=#REF!,$D99*(1+(#REF!/100))^$O$3,0)</f>
        <v>#REF!</v>
      </c>
      <c r="P99" s="25" t="e">
        <f>IF($P$3&lt;=#REF!,$D99*(1+(#REF!/100))^$P$3,0)</f>
        <v>#REF!</v>
      </c>
      <c r="Q99" s="25" t="e">
        <f>IF($Q$3&lt;=#REF!,$D99*(1+(#REF!/100))^$Q$3,0)</f>
        <v>#REF!</v>
      </c>
      <c r="R99" s="25" t="e">
        <f>IF($R$3&lt;=#REF!,$D99*(1+(#REF!/100))^$R$3,0)</f>
        <v>#REF!</v>
      </c>
      <c r="S99" s="25" t="e">
        <f>IF($S$3&lt;=#REF!,$D99*(1+(#REF!/100))^$S$3,0)</f>
        <v>#REF!</v>
      </c>
      <c r="T99" s="25" t="e">
        <f>IF($T$3&lt;=#REF!,$D99*(1+(#REF!/100))^$T$3,0)</f>
        <v>#REF!</v>
      </c>
      <c r="U99" s="25" t="e">
        <f>IF($U$3&lt;=#REF!,$D99*(1+(#REF!/100))^$U$3,0)</f>
        <v>#REF!</v>
      </c>
      <c r="V99" s="25" t="e">
        <f>IF($V$3&lt;=#REF!,$D99*(1+(#REF!/100))^$V$3,0)</f>
        <v>#REF!</v>
      </c>
      <c r="W99" s="25" t="e">
        <f>IF($W$3&lt;=#REF!,$D99*(1+(#REF!/100))^$W$3,0)</f>
        <v>#REF!</v>
      </c>
      <c r="X99" s="25" t="e">
        <f>IF($X$3&lt;=#REF!,$D99*(1+(#REF!/100))^$X$3,0)</f>
        <v>#REF!</v>
      </c>
      <c r="Y99" s="25" t="e">
        <f>IF($Y$3&lt;=#REF!,$D99*(1+(#REF!/100))^$Y$3,0)</f>
        <v>#REF!</v>
      </c>
      <c r="Z99" s="25" t="e">
        <f>IF($Z$3&lt;=#REF!,$D99*(1+(#REF!/100))^$Z$3,0)</f>
        <v>#REF!</v>
      </c>
      <c r="AA99" s="25" t="e">
        <f>IF($AA$3&lt;=#REF!,$D99*(1+(#REF!/100))^$AA$3,0)</f>
        <v>#REF!</v>
      </c>
      <c r="AB99" s="25" t="e">
        <f>IF($AB$3&lt;=#REF!,$D99*(1+(#REF!/100))^$AB$3,0)</f>
        <v>#REF!</v>
      </c>
      <c r="AC99" s="25" t="e">
        <f>IF($AC$3&lt;=#REF!,$D99*(1+(#REF!/100))^$AC$3,0)</f>
        <v>#REF!</v>
      </c>
      <c r="AD99" s="25" t="e">
        <f>IF($AD$3&lt;=#REF!,$D99*(1+(#REF!/100))^$AD$3,0)</f>
        <v>#REF!</v>
      </c>
      <c r="AE99" s="25" t="e">
        <f>IF($AE$3&lt;=#REF!,$D99*(1+(#REF!/100))^$AE$3,0)</f>
        <v>#REF!</v>
      </c>
      <c r="AF99" s="25" t="e">
        <f>IF($AF$3&lt;=#REF!,$D99*(1+(#REF!/100))^$AF$3,0)</f>
        <v>#REF!</v>
      </c>
      <c r="AG99" s="25" t="e">
        <f>IF($AG$3&lt;=#REF!,$D99*(1+(#REF!/100))^$AG$3,0)</f>
        <v>#REF!</v>
      </c>
      <c r="AH99" s="25" t="e">
        <f>IF($AH$3&lt;=#REF!,$D99*(1+(#REF!/100))^$AH$3,0)</f>
        <v>#REF!</v>
      </c>
      <c r="AI99" s="25" t="e">
        <f>IF($AI$3&lt;=#REF!,$D99*(1+(#REF!/100))^$AI$3,0)</f>
        <v>#REF!</v>
      </c>
      <c r="AJ99" s="17" t="e">
        <f>IF($AJ$3&lt;=#REF!,$D99*(1+(#REF!/100))^$AJ$3,0)</f>
        <v>#REF!</v>
      </c>
      <c r="AK99" s="17" t="e">
        <f>IF($AK$3&lt;=#REF!,$D99*(1+(#REF!/100))^$AK$3,0)</f>
        <v>#REF!</v>
      </c>
      <c r="AL99" s="17" t="e">
        <f>IF($AL$3&lt;=#REF!,$D99*(1+(#REF!/100))^$AL$3,0)</f>
        <v>#REF!</v>
      </c>
      <c r="AM99" s="17" t="e">
        <f>IF($AM$3&lt;=#REF!,$D99*(1+(#REF!/100))^$AM$3,0)</f>
        <v>#REF!</v>
      </c>
      <c r="AN99" s="17" t="e">
        <f>IF($AN$3&lt;=#REF!,$D99*(1+(#REF!/100))^$AN$3,0)</f>
        <v>#REF!</v>
      </c>
      <c r="AO99" s="17" t="e">
        <f>IF($AO$3&lt;=#REF!,$D99*(1+(#REF!/100))^$AO$3,0)</f>
        <v>#REF!</v>
      </c>
      <c r="AP99" s="17" t="e">
        <f>IF($AP$3&lt;=#REF!,$D99*(1+(#REF!/100))^$AP$3,0)</f>
        <v>#REF!</v>
      </c>
      <c r="AQ99" s="17" t="e">
        <f>IF($AQ$3&lt;=#REF!,$D99*(1+(#REF!/100))^$AQ$3,0)</f>
        <v>#REF!</v>
      </c>
      <c r="AR99" s="17" t="e">
        <f>IF($AR$3&lt;=#REF!,$D99*(1+(#REF!/100))^$AR$3,0)</f>
        <v>#REF!</v>
      </c>
      <c r="AS99" s="17" t="e">
        <f>IF($AS$3&lt;=#REF!,$D99*(1+(#REF!/100))^$AS$3,0)</f>
        <v>#REF!</v>
      </c>
    </row>
    <row r="100" spans="2:45" x14ac:dyDescent="0.25">
      <c r="B100" s="2" t="e">
        <f>#REF!</f>
        <v>#REF!</v>
      </c>
      <c r="C100" s="20">
        <v>350</v>
      </c>
      <c r="D100" s="19" t="e">
        <f>#REF!*#REF!</f>
        <v>#REF!</v>
      </c>
      <c r="E100" s="17" t="e">
        <f>NPV(#REF!,'Costos operativos proyectados'!F100:AI100)</f>
        <v>#REF!</v>
      </c>
      <c r="F100" s="25" t="e">
        <f>IF($F$3&lt;=#REF!,$D100*(1+(#REF!/100))^$F$3,0)</f>
        <v>#REF!</v>
      </c>
      <c r="G100" s="25" t="e">
        <f>IF($G$3&lt;=#REF!,$D100*(1+(#REF!/100))^$G$3,0)</f>
        <v>#REF!</v>
      </c>
      <c r="H100" s="25" t="e">
        <f>IF($H$3&lt;=#REF!,$D100*(1+(#REF!/100))^$H$3,0)</f>
        <v>#REF!</v>
      </c>
      <c r="I100" s="25" t="e">
        <f>IF($I$3&lt;=#REF!,$D100*(1+(#REF!/100))^$I$3,0)</f>
        <v>#REF!</v>
      </c>
      <c r="J100" s="25" t="e">
        <f>IF($J$3&lt;=#REF!,$D100*(1+(#REF!/100))^$J$3,0)</f>
        <v>#REF!</v>
      </c>
      <c r="K100" s="25" t="e">
        <f>IF($K$3&lt;=#REF!,$D100*(1+(#REF!/100))^$K$3,0)</f>
        <v>#REF!</v>
      </c>
      <c r="L100" s="25" t="e">
        <f>IF($L$3&lt;=#REF!,$D100*(1+(#REF!/100))^$L$3,0)</f>
        <v>#REF!</v>
      </c>
      <c r="M100" s="25" t="e">
        <f>IF($M$3&lt;=#REF!,$D100*(1+(#REF!/100))^$M$3,0)</f>
        <v>#REF!</v>
      </c>
      <c r="N100" s="25" t="e">
        <f>IF($N$3&lt;=#REF!,$D100*(1+(#REF!/100))^$N$3,0)</f>
        <v>#REF!</v>
      </c>
      <c r="O100" s="25" t="e">
        <f>IF($O$3&lt;=#REF!,$D100*(1+(#REF!/100))^$O$3,0)</f>
        <v>#REF!</v>
      </c>
      <c r="P100" s="25" t="e">
        <f>IF($P$3&lt;=#REF!,$D100*(1+(#REF!/100))^$P$3,0)</f>
        <v>#REF!</v>
      </c>
      <c r="Q100" s="25" t="e">
        <f>IF($Q$3&lt;=#REF!,$D100*(1+(#REF!/100))^$Q$3,0)</f>
        <v>#REF!</v>
      </c>
      <c r="R100" s="25" t="e">
        <f>IF($R$3&lt;=#REF!,$D100*(1+(#REF!/100))^$R$3,0)</f>
        <v>#REF!</v>
      </c>
      <c r="S100" s="25" t="e">
        <f>IF($S$3&lt;=#REF!,$D100*(1+(#REF!/100))^$S$3,0)</f>
        <v>#REF!</v>
      </c>
      <c r="T100" s="25" t="e">
        <f>IF($T$3&lt;=#REF!,$D100*(1+(#REF!/100))^$T$3,0)</f>
        <v>#REF!</v>
      </c>
      <c r="U100" s="25" t="e">
        <f>IF($U$3&lt;=#REF!,$D100*(1+(#REF!/100))^$U$3,0)</f>
        <v>#REF!</v>
      </c>
      <c r="V100" s="25" t="e">
        <f>IF($V$3&lt;=#REF!,$D100*(1+(#REF!/100))^$V$3,0)</f>
        <v>#REF!</v>
      </c>
      <c r="W100" s="25" t="e">
        <f>IF($W$3&lt;=#REF!,$D100*(1+(#REF!/100))^$W$3,0)</f>
        <v>#REF!</v>
      </c>
      <c r="X100" s="25" t="e">
        <f>IF($X$3&lt;=#REF!,$D100*(1+(#REF!/100))^$X$3,0)</f>
        <v>#REF!</v>
      </c>
      <c r="Y100" s="25" t="e">
        <f>IF($Y$3&lt;=#REF!,$D100*(1+(#REF!/100))^$Y$3,0)</f>
        <v>#REF!</v>
      </c>
      <c r="Z100" s="25" t="e">
        <f>IF($Z$3&lt;=#REF!,$D100*(1+(#REF!/100))^$Z$3,0)</f>
        <v>#REF!</v>
      </c>
      <c r="AA100" s="25" t="e">
        <f>IF($AA$3&lt;=#REF!,$D100*(1+(#REF!/100))^$AA$3,0)</f>
        <v>#REF!</v>
      </c>
      <c r="AB100" s="25" t="e">
        <f>IF($AB$3&lt;=#REF!,$D100*(1+(#REF!/100))^$AB$3,0)</f>
        <v>#REF!</v>
      </c>
      <c r="AC100" s="25" t="e">
        <f>IF($AC$3&lt;=#REF!,$D100*(1+(#REF!/100))^$AC$3,0)</f>
        <v>#REF!</v>
      </c>
      <c r="AD100" s="25" t="e">
        <f>IF($AD$3&lt;=#REF!,$D100*(1+(#REF!/100))^$AD$3,0)</f>
        <v>#REF!</v>
      </c>
      <c r="AE100" s="25" t="e">
        <f>IF($AE$3&lt;=#REF!,$D100*(1+(#REF!/100))^$AE$3,0)</f>
        <v>#REF!</v>
      </c>
      <c r="AF100" s="25" t="e">
        <f>IF($AF$3&lt;=#REF!,$D100*(1+(#REF!/100))^$AF$3,0)</f>
        <v>#REF!</v>
      </c>
      <c r="AG100" s="25" t="e">
        <f>IF($AG$3&lt;=#REF!,$D100*(1+(#REF!/100))^$AG$3,0)</f>
        <v>#REF!</v>
      </c>
      <c r="AH100" s="25" t="e">
        <f>IF($AH$3&lt;=#REF!,$D100*(1+(#REF!/100))^$AH$3,0)</f>
        <v>#REF!</v>
      </c>
      <c r="AI100" s="25" t="e">
        <f>IF($AI$3&lt;=#REF!,$D100*(1+(#REF!/100))^$AI$3,0)</f>
        <v>#REF!</v>
      </c>
      <c r="AJ100" s="17" t="e">
        <f>IF($AJ$3&lt;=#REF!,$D100*(1+(#REF!/100))^$AJ$3,0)</f>
        <v>#REF!</v>
      </c>
      <c r="AK100" s="17" t="e">
        <f>IF($AK$3&lt;=#REF!,$D100*(1+(#REF!/100))^$AK$3,0)</f>
        <v>#REF!</v>
      </c>
      <c r="AL100" s="17" t="e">
        <f>IF($AL$3&lt;=#REF!,$D100*(1+(#REF!/100))^$AL$3,0)</f>
        <v>#REF!</v>
      </c>
      <c r="AM100" s="17" t="e">
        <f>IF($AM$3&lt;=#REF!,$D100*(1+(#REF!/100))^$AM$3,0)</f>
        <v>#REF!</v>
      </c>
      <c r="AN100" s="17" t="e">
        <f>IF($AN$3&lt;=#REF!,$D100*(1+(#REF!/100))^$AN$3,0)</f>
        <v>#REF!</v>
      </c>
      <c r="AO100" s="17" t="e">
        <f>IF($AO$3&lt;=#REF!,$D100*(1+(#REF!/100))^$AO$3,0)</f>
        <v>#REF!</v>
      </c>
      <c r="AP100" s="17" t="e">
        <f>IF($AP$3&lt;=#REF!,$D100*(1+(#REF!/100))^$AP$3,0)</f>
        <v>#REF!</v>
      </c>
      <c r="AQ100" s="17" t="e">
        <f>IF($AQ$3&lt;=#REF!,$D100*(1+(#REF!/100))^$AQ$3,0)</f>
        <v>#REF!</v>
      </c>
      <c r="AR100" s="17" t="e">
        <f>IF($AR$3&lt;=#REF!,$D100*(1+(#REF!/100))^$AR$3,0)</f>
        <v>#REF!</v>
      </c>
      <c r="AS100" s="17" t="e">
        <f>IF($AS$3&lt;=#REF!,$D100*(1+(#REF!/100))^$AS$3,0)</f>
        <v>#REF!</v>
      </c>
    </row>
    <row r="101" spans="2:45" x14ac:dyDescent="0.25">
      <c r="B101" s="2" t="e">
        <f>#REF!</f>
        <v>#REF!</v>
      </c>
      <c r="C101" s="20">
        <v>336</v>
      </c>
      <c r="D101" s="19" t="e">
        <f>#REF!*#REF!</f>
        <v>#REF!</v>
      </c>
      <c r="E101" s="17" t="e">
        <f>NPV(#REF!,'Costos operativos proyectados'!F101:AI101)</f>
        <v>#REF!</v>
      </c>
      <c r="F101" s="25" t="e">
        <f>IF($F$3&lt;=#REF!,$D101*(1+(#REF!/100))^$F$3,0)</f>
        <v>#REF!</v>
      </c>
      <c r="G101" s="25" t="e">
        <f>IF($G$3&lt;=#REF!,$D101*(1+(#REF!/100))^$G$3,0)</f>
        <v>#REF!</v>
      </c>
      <c r="H101" s="25" t="e">
        <f>IF($H$3&lt;=#REF!,$D101*(1+(#REF!/100))^$H$3,0)</f>
        <v>#REF!</v>
      </c>
      <c r="I101" s="25" t="e">
        <f>IF($I$3&lt;=#REF!,$D101*(1+(#REF!/100))^$I$3,0)</f>
        <v>#REF!</v>
      </c>
      <c r="J101" s="25" t="e">
        <f>IF($J$3&lt;=#REF!,$D101*(1+(#REF!/100))^$J$3,0)</f>
        <v>#REF!</v>
      </c>
      <c r="K101" s="25" t="e">
        <f>IF($K$3&lt;=#REF!,$D101*(1+(#REF!/100))^$K$3,0)</f>
        <v>#REF!</v>
      </c>
      <c r="L101" s="25" t="e">
        <f>IF($L$3&lt;=#REF!,$D101*(1+(#REF!/100))^$L$3,0)</f>
        <v>#REF!</v>
      </c>
      <c r="M101" s="25" t="e">
        <f>IF($M$3&lt;=#REF!,$D101*(1+(#REF!/100))^$M$3,0)</f>
        <v>#REF!</v>
      </c>
      <c r="N101" s="25" t="e">
        <f>IF($N$3&lt;=#REF!,$D101*(1+(#REF!/100))^$N$3,0)</f>
        <v>#REF!</v>
      </c>
      <c r="O101" s="25" t="e">
        <f>IF($O$3&lt;=#REF!,$D101*(1+(#REF!/100))^$O$3,0)</f>
        <v>#REF!</v>
      </c>
      <c r="P101" s="25" t="e">
        <f>IF($P$3&lt;=#REF!,$D101*(1+(#REF!/100))^$P$3,0)</f>
        <v>#REF!</v>
      </c>
      <c r="Q101" s="25" t="e">
        <f>IF($Q$3&lt;=#REF!,$D101*(1+(#REF!/100))^$Q$3,0)</f>
        <v>#REF!</v>
      </c>
      <c r="R101" s="25" t="e">
        <f>IF($R$3&lt;=#REF!,$D101*(1+(#REF!/100))^$R$3,0)</f>
        <v>#REF!</v>
      </c>
      <c r="S101" s="25" t="e">
        <f>IF($S$3&lt;=#REF!,$D101*(1+(#REF!/100))^$S$3,0)</f>
        <v>#REF!</v>
      </c>
      <c r="T101" s="25" t="e">
        <f>IF($T$3&lt;=#REF!,$D101*(1+(#REF!/100))^$T$3,0)</f>
        <v>#REF!</v>
      </c>
      <c r="U101" s="25" t="e">
        <f>IF($U$3&lt;=#REF!,$D101*(1+(#REF!/100))^$U$3,0)</f>
        <v>#REF!</v>
      </c>
      <c r="V101" s="25" t="e">
        <f>IF($V$3&lt;=#REF!,$D101*(1+(#REF!/100))^$V$3,0)</f>
        <v>#REF!</v>
      </c>
      <c r="W101" s="25" t="e">
        <f>IF($W$3&lt;=#REF!,$D101*(1+(#REF!/100))^$W$3,0)</f>
        <v>#REF!</v>
      </c>
      <c r="X101" s="25" t="e">
        <f>IF($X$3&lt;=#REF!,$D101*(1+(#REF!/100))^$X$3,0)</f>
        <v>#REF!</v>
      </c>
      <c r="Y101" s="25" t="e">
        <f>IF($Y$3&lt;=#REF!,$D101*(1+(#REF!/100))^$Y$3,0)</f>
        <v>#REF!</v>
      </c>
      <c r="Z101" s="25" t="e">
        <f>IF($Z$3&lt;=#REF!,$D101*(1+(#REF!/100))^$Z$3,0)</f>
        <v>#REF!</v>
      </c>
      <c r="AA101" s="25" t="e">
        <f>IF($AA$3&lt;=#REF!,$D101*(1+(#REF!/100))^$AA$3,0)</f>
        <v>#REF!</v>
      </c>
      <c r="AB101" s="25" t="e">
        <f>IF($AB$3&lt;=#REF!,$D101*(1+(#REF!/100))^$AB$3,0)</f>
        <v>#REF!</v>
      </c>
      <c r="AC101" s="25" t="e">
        <f>IF($AC$3&lt;=#REF!,$D101*(1+(#REF!/100))^$AC$3,0)</f>
        <v>#REF!</v>
      </c>
      <c r="AD101" s="25" t="e">
        <f>IF($AD$3&lt;=#REF!,$D101*(1+(#REF!/100))^$AD$3,0)</f>
        <v>#REF!</v>
      </c>
      <c r="AE101" s="25" t="e">
        <f>IF($AE$3&lt;=#REF!,$D101*(1+(#REF!/100))^$AE$3,0)</f>
        <v>#REF!</v>
      </c>
      <c r="AF101" s="25" t="e">
        <f>IF($AF$3&lt;=#REF!,$D101*(1+(#REF!/100))^$AF$3,0)</f>
        <v>#REF!</v>
      </c>
      <c r="AG101" s="25" t="e">
        <f>IF($AG$3&lt;=#REF!,$D101*(1+(#REF!/100))^$AG$3,0)</f>
        <v>#REF!</v>
      </c>
      <c r="AH101" s="25" t="e">
        <f>IF($AH$3&lt;=#REF!,$D101*(1+(#REF!/100))^$AH$3,0)</f>
        <v>#REF!</v>
      </c>
      <c r="AI101" s="25" t="e">
        <f>IF($AI$3&lt;=#REF!,$D101*(1+(#REF!/100))^$AI$3,0)</f>
        <v>#REF!</v>
      </c>
      <c r="AJ101" s="17" t="e">
        <f>IF($AJ$3&lt;=#REF!,$D101*(1+(#REF!/100))^$AJ$3,0)</f>
        <v>#REF!</v>
      </c>
      <c r="AK101" s="17" t="e">
        <f>IF($AK$3&lt;=#REF!,$D101*(1+(#REF!/100))^$AK$3,0)</f>
        <v>#REF!</v>
      </c>
      <c r="AL101" s="17" t="e">
        <f>IF($AL$3&lt;=#REF!,$D101*(1+(#REF!/100))^$AL$3,0)</f>
        <v>#REF!</v>
      </c>
      <c r="AM101" s="17" t="e">
        <f>IF($AM$3&lt;=#REF!,$D101*(1+(#REF!/100))^$AM$3,0)</f>
        <v>#REF!</v>
      </c>
      <c r="AN101" s="17" t="e">
        <f>IF($AN$3&lt;=#REF!,$D101*(1+(#REF!/100))^$AN$3,0)</f>
        <v>#REF!</v>
      </c>
      <c r="AO101" s="17" t="e">
        <f>IF($AO$3&lt;=#REF!,$D101*(1+(#REF!/100))^$AO$3,0)</f>
        <v>#REF!</v>
      </c>
      <c r="AP101" s="17" t="e">
        <f>IF($AP$3&lt;=#REF!,$D101*(1+(#REF!/100))^$AP$3,0)</f>
        <v>#REF!</v>
      </c>
      <c r="AQ101" s="17" t="e">
        <f>IF($AQ$3&lt;=#REF!,$D101*(1+(#REF!/100))^$AQ$3,0)</f>
        <v>#REF!</v>
      </c>
      <c r="AR101" s="17" t="e">
        <f>IF($AR$3&lt;=#REF!,$D101*(1+(#REF!/100))^$AR$3,0)</f>
        <v>#REF!</v>
      </c>
      <c r="AS101" s="17" t="e">
        <f>IF($AS$3&lt;=#REF!,$D101*(1+(#REF!/100))^$AS$3,0)</f>
        <v>#REF!</v>
      </c>
    </row>
    <row r="102" spans="2:45" x14ac:dyDescent="0.25">
      <c r="B102" s="2" t="e">
        <f>#REF!</f>
        <v>#REF!</v>
      </c>
      <c r="C102" s="20">
        <v>266</v>
      </c>
      <c r="D102" s="19" t="e">
        <f>#REF!*#REF!</f>
        <v>#REF!</v>
      </c>
      <c r="E102" s="17" t="e">
        <f>NPV(#REF!,'Costos operativos proyectados'!F102:AI102)</f>
        <v>#REF!</v>
      </c>
      <c r="F102" s="25" t="e">
        <f>IF($F$3&lt;=#REF!,$D102*(1+(#REF!/100))^$F$3,0)</f>
        <v>#REF!</v>
      </c>
      <c r="G102" s="25" t="e">
        <f>IF($G$3&lt;=#REF!,$D102*(1+(#REF!/100))^$G$3,0)</f>
        <v>#REF!</v>
      </c>
      <c r="H102" s="25" t="e">
        <f>IF($H$3&lt;=#REF!,$D102*(1+(#REF!/100))^$H$3,0)</f>
        <v>#REF!</v>
      </c>
      <c r="I102" s="25" t="e">
        <f>IF($I$3&lt;=#REF!,$D102*(1+(#REF!/100))^$I$3,0)</f>
        <v>#REF!</v>
      </c>
      <c r="J102" s="25" t="e">
        <f>IF($J$3&lt;=#REF!,$D102*(1+(#REF!/100))^$J$3,0)</f>
        <v>#REF!</v>
      </c>
      <c r="K102" s="25" t="e">
        <f>IF($K$3&lt;=#REF!,$D102*(1+(#REF!/100))^$K$3,0)</f>
        <v>#REF!</v>
      </c>
      <c r="L102" s="25" t="e">
        <f>IF($L$3&lt;=#REF!,$D102*(1+(#REF!/100))^$L$3,0)</f>
        <v>#REF!</v>
      </c>
      <c r="M102" s="25" t="e">
        <f>IF($M$3&lt;=#REF!,$D102*(1+(#REF!/100))^$M$3,0)</f>
        <v>#REF!</v>
      </c>
      <c r="N102" s="25" t="e">
        <f>IF($N$3&lt;=#REF!,$D102*(1+(#REF!/100))^$N$3,0)</f>
        <v>#REF!</v>
      </c>
      <c r="O102" s="25" t="e">
        <f>IF($O$3&lt;=#REF!,$D102*(1+(#REF!/100))^$O$3,0)</f>
        <v>#REF!</v>
      </c>
      <c r="P102" s="25" t="e">
        <f>IF($P$3&lt;=#REF!,$D102*(1+(#REF!/100))^$P$3,0)</f>
        <v>#REF!</v>
      </c>
      <c r="Q102" s="25" t="e">
        <f>IF($Q$3&lt;=#REF!,$D102*(1+(#REF!/100))^$Q$3,0)</f>
        <v>#REF!</v>
      </c>
      <c r="R102" s="25" t="e">
        <f>IF($R$3&lt;=#REF!,$D102*(1+(#REF!/100))^$R$3,0)</f>
        <v>#REF!</v>
      </c>
      <c r="S102" s="25" t="e">
        <f>IF($S$3&lt;=#REF!,$D102*(1+(#REF!/100))^$S$3,0)</f>
        <v>#REF!</v>
      </c>
      <c r="T102" s="25" t="e">
        <f>IF($T$3&lt;=#REF!,$D102*(1+(#REF!/100))^$T$3,0)</f>
        <v>#REF!</v>
      </c>
      <c r="U102" s="25" t="e">
        <f>IF($U$3&lt;=#REF!,$D102*(1+(#REF!/100))^$U$3,0)</f>
        <v>#REF!</v>
      </c>
      <c r="V102" s="25" t="e">
        <f>IF($V$3&lt;=#REF!,$D102*(1+(#REF!/100))^$V$3,0)</f>
        <v>#REF!</v>
      </c>
      <c r="W102" s="25" t="e">
        <f>IF($W$3&lt;=#REF!,$D102*(1+(#REF!/100))^$W$3,0)</f>
        <v>#REF!</v>
      </c>
      <c r="X102" s="25" t="e">
        <f>IF($X$3&lt;=#REF!,$D102*(1+(#REF!/100))^$X$3,0)</f>
        <v>#REF!</v>
      </c>
      <c r="Y102" s="25" t="e">
        <f>IF($Y$3&lt;=#REF!,$D102*(1+(#REF!/100))^$Y$3,0)</f>
        <v>#REF!</v>
      </c>
      <c r="Z102" s="25" t="e">
        <f>IF($Z$3&lt;=#REF!,$D102*(1+(#REF!/100))^$Z$3,0)</f>
        <v>#REF!</v>
      </c>
      <c r="AA102" s="25" t="e">
        <f>IF($AA$3&lt;=#REF!,$D102*(1+(#REF!/100))^$AA$3,0)</f>
        <v>#REF!</v>
      </c>
      <c r="AB102" s="25" t="e">
        <f>IF($AB$3&lt;=#REF!,$D102*(1+(#REF!/100))^$AB$3,0)</f>
        <v>#REF!</v>
      </c>
      <c r="AC102" s="25" t="e">
        <f>IF($AC$3&lt;=#REF!,$D102*(1+(#REF!/100))^$AC$3,0)</f>
        <v>#REF!</v>
      </c>
      <c r="AD102" s="25" t="e">
        <f>IF($AD$3&lt;=#REF!,$D102*(1+(#REF!/100))^$AD$3,0)</f>
        <v>#REF!</v>
      </c>
      <c r="AE102" s="25" t="e">
        <f>IF($AE$3&lt;=#REF!,$D102*(1+(#REF!/100))^$AE$3,0)</f>
        <v>#REF!</v>
      </c>
      <c r="AF102" s="25" t="e">
        <f>IF($AF$3&lt;=#REF!,$D102*(1+(#REF!/100))^$AF$3,0)</f>
        <v>#REF!</v>
      </c>
      <c r="AG102" s="25" t="e">
        <f>IF($AG$3&lt;=#REF!,$D102*(1+(#REF!/100))^$AG$3,0)</f>
        <v>#REF!</v>
      </c>
      <c r="AH102" s="25" t="e">
        <f>IF($AH$3&lt;=#REF!,$D102*(1+(#REF!/100))^$AH$3,0)</f>
        <v>#REF!</v>
      </c>
      <c r="AI102" s="25" t="e">
        <f>IF($AI$3&lt;=#REF!,$D102*(1+(#REF!/100))^$AI$3,0)</f>
        <v>#REF!</v>
      </c>
      <c r="AJ102" s="17" t="e">
        <f>IF($AJ$3&lt;=#REF!,$D102*(1+(#REF!/100))^$AJ$3,0)</f>
        <v>#REF!</v>
      </c>
      <c r="AK102" s="17" t="e">
        <f>IF($AK$3&lt;=#REF!,$D102*(1+(#REF!/100))^$AK$3,0)</f>
        <v>#REF!</v>
      </c>
      <c r="AL102" s="17" t="e">
        <f>IF($AL$3&lt;=#REF!,$D102*(1+(#REF!/100))^$AL$3,0)</f>
        <v>#REF!</v>
      </c>
      <c r="AM102" s="17" t="e">
        <f>IF($AM$3&lt;=#REF!,$D102*(1+(#REF!/100))^$AM$3,0)</f>
        <v>#REF!</v>
      </c>
      <c r="AN102" s="17" t="e">
        <f>IF($AN$3&lt;=#REF!,$D102*(1+(#REF!/100))^$AN$3,0)</f>
        <v>#REF!</v>
      </c>
      <c r="AO102" s="17" t="e">
        <f>IF($AO$3&lt;=#REF!,$D102*(1+(#REF!/100))^$AO$3,0)</f>
        <v>#REF!</v>
      </c>
      <c r="AP102" s="17" t="e">
        <f>IF($AP$3&lt;=#REF!,$D102*(1+(#REF!/100))^$AP$3,0)</f>
        <v>#REF!</v>
      </c>
      <c r="AQ102" s="17" t="e">
        <f>IF($AQ$3&lt;=#REF!,$D102*(1+(#REF!/100))^$AQ$3,0)</f>
        <v>#REF!</v>
      </c>
      <c r="AR102" s="17" t="e">
        <f>IF($AR$3&lt;=#REF!,$D102*(1+(#REF!/100))^$AR$3,0)</f>
        <v>#REF!</v>
      </c>
      <c r="AS102" s="17" t="e">
        <f>IF($AS$3&lt;=#REF!,$D102*(1+(#REF!/100))^$AS$3,0)</f>
        <v>#REF!</v>
      </c>
    </row>
    <row r="103" spans="2:45" x14ac:dyDescent="0.25">
      <c r="B103" s="2" t="e">
        <f>#REF!</f>
        <v>#REF!</v>
      </c>
      <c r="C103" s="21">
        <v>250</v>
      </c>
      <c r="D103" s="19" t="e">
        <f>#REF!*#REF!</f>
        <v>#REF!</v>
      </c>
      <c r="E103" s="17" t="e">
        <f>NPV(#REF!,'Costos operativos proyectados'!F103:AI103)</f>
        <v>#REF!</v>
      </c>
      <c r="F103" s="25" t="e">
        <f>IF($F$3&lt;=#REF!,$D103*(1+(#REF!/100))^$F$3,0)</f>
        <v>#REF!</v>
      </c>
      <c r="G103" s="25" t="e">
        <f>IF($G$3&lt;=#REF!,$D103*(1+(#REF!/100))^$G$3,0)</f>
        <v>#REF!</v>
      </c>
      <c r="H103" s="25" t="e">
        <f>IF($H$3&lt;=#REF!,$D103*(1+(#REF!/100))^$H$3,0)</f>
        <v>#REF!</v>
      </c>
      <c r="I103" s="25" t="e">
        <f>IF($I$3&lt;=#REF!,$D103*(1+(#REF!/100))^$I$3,0)</f>
        <v>#REF!</v>
      </c>
      <c r="J103" s="25" t="e">
        <f>IF($J$3&lt;=#REF!,$D103*(1+(#REF!/100))^$J$3,0)</f>
        <v>#REF!</v>
      </c>
      <c r="K103" s="25" t="e">
        <f>IF($K$3&lt;=#REF!,$D103*(1+(#REF!/100))^$K$3,0)</f>
        <v>#REF!</v>
      </c>
      <c r="L103" s="25" t="e">
        <f>IF($L$3&lt;=#REF!,$D103*(1+(#REF!/100))^$L$3,0)</f>
        <v>#REF!</v>
      </c>
      <c r="M103" s="25" t="e">
        <f>IF($M$3&lt;=#REF!,$D103*(1+(#REF!/100))^$M$3,0)</f>
        <v>#REF!</v>
      </c>
      <c r="N103" s="25" t="e">
        <f>IF($N$3&lt;=#REF!,$D103*(1+(#REF!/100))^$N$3,0)</f>
        <v>#REF!</v>
      </c>
      <c r="O103" s="25" t="e">
        <f>IF($O$3&lt;=#REF!,$D103*(1+(#REF!/100))^$O$3,0)</f>
        <v>#REF!</v>
      </c>
      <c r="P103" s="25" t="e">
        <f>IF($P$3&lt;=#REF!,$D103*(1+(#REF!/100))^$P$3,0)</f>
        <v>#REF!</v>
      </c>
      <c r="Q103" s="25" t="e">
        <f>IF($Q$3&lt;=#REF!,$D103*(1+(#REF!/100))^$Q$3,0)</f>
        <v>#REF!</v>
      </c>
      <c r="R103" s="25" t="e">
        <f>IF($R$3&lt;=#REF!,$D103*(1+(#REF!/100))^$R$3,0)</f>
        <v>#REF!</v>
      </c>
      <c r="S103" s="25" t="e">
        <f>IF($S$3&lt;=#REF!,$D103*(1+(#REF!/100))^$S$3,0)</f>
        <v>#REF!</v>
      </c>
      <c r="T103" s="25" t="e">
        <f>IF($T$3&lt;=#REF!,$D103*(1+(#REF!/100))^$T$3,0)</f>
        <v>#REF!</v>
      </c>
      <c r="U103" s="25" t="e">
        <f>IF($U$3&lt;=#REF!,$D103*(1+(#REF!/100))^$U$3,0)</f>
        <v>#REF!</v>
      </c>
      <c r="V103" s="25" t="e">
        <f>IF($V$3&lt;=#REF!,$D103*(1+(#REF!/100))^$V$3,0)</f>
        <v>#REF!</v>
      </c>
      <c r="W103" s="25" t="e">
        <f>IF($W$3&lt;=#REF!,$D103*(1+(#REF!/100))^$W$3,0)</f>
        <v>#REF!</v>
      </c>
      <c r="X103" s="25" t="e">
        <f>IF($X$3&lt;=#REF!,$D103*(1+(#REF!/100))^$X$3,0)</f>
        <v>#REF!</v>
      </c>
      <c r="Y103" s="25" t="e">
        <f>IF($Y$3&lt;=#REF!,$D103*(1+(#REF!/100))^$Y$3,0)</f>
        <v>#REF!</v>
      </c>
      <c r="Z103" s="25" t="e">
        <f>IF($Z$3&lt;=#REF!,$D103*(1+(#REF!/100))^$Z$3,0)</f>
        <v>#REF!</v>
      </c>
      <c r="AA103" s="25" t="e">
        <f>IF($AA$3&lt;=#REF!,$D103*(1+(#REF!/100))^$AA$3,0)</f>
        <v>#REF!</v>
      </c>
      <c r="AB103" s="25" t="e">
        <f>IF($AB$3&lt;=#REF!,$D103*(1+(#REF!/100))^$AB$3,0)</f>
        <v>#REF!</v>
      </c>
      <c r="AC103" s="25" t="e">
        <f>IF($AC$3&lt;=#REF!,$D103*(1+(#REF!/100))^$AC$3,0)</f>
        <v>#REF!</v>
      </c>
      <c r="AD103" s="25" t="e">
        <f>IF($AD$3&lt;=#REF!,$D103*(1+(#REF!/100))^$AD$3,0)</f>
        <v>#REF!</v>
      </c>
      <c r="AE103" s="25" t="e">
        <f>IF($AE$3&lt;=#REF!,$D103*(1+(#REF!/100))^$AE$3,0)</f>
        <v>#REF!</v>
      </c>
      <c r="AF103" s="25" t="e">
        <f>IF($AF$3&lt;=#REF!,$D103*(1+(#REF!/100))^$AF$3,0)</f>
        <v>#REF!</v>
      </c>
      <c r="AG103" s="25" t="e">
        <f>IF($AG$3&lt;=#REF!,$D103*(1+(#REF!/100))^$AG$3,0)</f>
        <v>#REF!</v>
      </c>
      <c r="AH103" s="25" t="e">
        <f>IF($AH$3&lt;=#REF!,$D103*(1+(#REF!/100))^$AH$3,0)</f>
        <v>#REF!</v>
      </c>
      <c r="AI103" s="25" t="e">
        <f>IF($AI$3&lt;=#REF!,$D103*(1+(#REF!/100))^$AI$3,0)</f>
        <v>#REF!</v>
      </c>
      <c r="AJ103" s="17" t="e">
        <f>IF($AJ$3&lt;=#REF!,$D103*(1+(#REF!/100))^$AJ$3,0)</f>
        <v>#REF!</v>
      </c>
      <c r="AK103" s="17" t="e">
        <f>IF($AK$3&lt;=#REF!,$D103*(1+(#REF!/100))^$AK$3,0)</f>
        <v>#REF!</v>
      </c>
      <c r="AL103" s="17" t="e">
        <f>IF($AL$3&lt;=#REF!,$D103*(1+(#REF!/100))^$AL$3,0)</f>
        <v>#REF!</v>
      </c>
      <c r="AM103" s="17" t="e">
        <f>IF($AM$3&lt;=#REF!,$D103*(1+(#REF!/100))^$AM$3,0)</f>
        <v>#REF!</v>
      </c>
      <c r="AN103" s="17" t="e">
        <f>IF($AN$3&lt;=#REF!,$D103*(1+(#REF!/100))^$AN$3,0)</f>
        <v>#REF!</v>
      </c>
      <c r="AO103" s="17" t="e">
        <f>IF($AO$3&lt;=#REF!,$D103*(1+(#REF!/100))^$AO$3,0)</f>
        <v>#REF!</v>
      </c>
      <c r="AP103" s="17" t="e">
        <f>IF($AP$3&lt;=#REF!,$D103*(1+(#REF!/100))^$AP$3,0)</f>
        <v>#REF!</v>
      </c>
      <c r="AQ103" s="17" t="e">
        <f>IF($AQ$3&lt;=#REF!,$D103*(1+(#REF!/100))^$AQ$3,0)</f>
        <v>#REF!</v>
      </c>
      <c r="AR103" s="17" t="e">
        <f>IF($AR$3&lt;=#REF!,$D103*(1+(#REF!/100))^$AR$3,0)</f>
        <v>#REF!</v>
      </c>
      <c r="AS103" s="17" t="e">
        <f>IF($AS$3&lt;=#REF!,$D103*(1+(#REF!/100))^$AS$3,0)</f>
        <v>#REF!</v>
      </c>
    </row>
    <row r="104" spans="2:45" x14ac:dyDescent="0.25">
      <c r="B104" s="2" t="e">
        <f>#REF!</f>
        <v>#REF!</v>
      </c>
      <c r="C104" s="22" t="s">
        <v>23</v>
      </c>
      <c r="D104" s="19" t="e">
        <f>#REF!*#REF!</f>
        <v>#REF!</v>
      </c>
      <c r="E104" s="17" t="e">
        <f>NPV(#REF!,'Costos operativos proyectados'!F104:AI104)</f>
        <v>#REF!</v>
      </c>
      <c r="F104" s="25" t="e">
        <f>IF($F$3&lt;=#REF!,$D104*(1+(#REF!/100))^$F$3,0)</f>
        <v>#REF!</v>
      </c>
      <c r="G104" s="25" t="e">
        <f>IF($G$3&lt;=#REF!,$D104*(1+(#REF!/100))^$G$3,0)</f>
        <v>#REF!</v>
      </c>
      <c r="H104" s="25" t="e">
        <f>IF($H$3&lt;=#REF!,$D104*(1+(#REF!/100))^$H$3,0)</f>
        <v>#REF!</v>
      </c>
      <c r="I104" s="25" t="e">
        <f>IF($I$3&lt;=#REF!,$D104*(1+(#REF!/100))^$I$3,0)</f>
        <v>#REF!</v>
      </c>
      <c r="J104" s="25" t="e">
        <f>IF($J$3&lt;=#REF!,$D104*(1+(#REF!/100))^$J$3,0)</f>
        <v>#REF!</v>
      </c>
      <c r="K104" s="25" t="e">
        <f>IF($K$3&lt;=#REF!,$D104*(1+(#REF!/100))^$K$3,0)</f>
        <v>#REF!</v>
      </c>
      <c r="L104" s="25" t="e">
        <f>IF($L$3&lt;=#REF!,$D104*(1+(#REF!/100))^$L$3,0)</f>
        <v>#REF!</v>
      </c>
      <c r="M104" s="25" t="e">
        <f>IF($M$3&lt;=#REF!,$D104*(1+(#REF!/100))^$M$3,0)</f>
        <v>#REF!</v>
      </c>
      <c r="N104" s="25" t="e">
        <f>IF($N$3&lt;=#REF!,$D104*(1+(#REF!/100))^$N$3,0)</f>
        <v>#REF!</v>
      </c>
      <c r="O104" s="25" t="e">
        <f>IF($O$3&lt;=#REF!,$D104*(1+(#REF!/100))^$O$3,0)</f>
        <v>#REF!</v>
      </c>
      <c r="P104" s="25" t="e">
        <f>IF($P$3&lt;=#REF!,$D104*(1+(#REF!/100))^$P$3,0)</f>
        <v>#REF!</v>
      </c>
      <c r="Q104" s="25" t="e">
        <f>IF($Q$3&lt;=#REF!,$D104*(1+(#REF!/100))^$Q$3,0)</f>
        <v>#REF!</v>
      </c>
      <c r="R104" s="25" t="e">
        <f>IF($R$3&lt;=#REF!,$D104*(1+(#REF!/100))^$R$3,0)</f>
        <v>#REF!</v>
      </c>
      <c r="S104" s="25" t="e">
        <f>IF($S$3&lt;=#REF!,$D104*(1+(#REF!/100))^$S$3,0)</f>
        <v>#REF!</v>
      </c>
      <c r="T104" s="25" t="e">
        <f>IF($T$3&lt;=#REF!,$D104*(1+(#REF!/100))^$T$3,0)</f>
        <v>#REF!</v>
      </c>
      <c r="U104" s="25" t="e">
        <f>IF($U$3&lt;=#REF!,$D104*(1+(#REF!/100))^$U$3,0)</f>
        <v>#REF!</v>
      </c>
      <c r="V104" s="25" t="e">
        <f>IF($V$3&lt;=#REF!,$D104*(1+(#REF!/100))^$V$3,0)</f>
        <v>#REF!</v>
      </c>
      <c r="W104" s="25" t="e">
        <f>IF($W$3&lt;=#REF!,$D104*(1+(#REF!/100))^$W$3,0)</f>
        <v>#REF!</v>
      </c>
      <c r="X104" s="25" t="e">
        <f>IF($X$3&lt;=#REF!,$D104*(1+(#REF!/100))^$X$3,0)</f>
        <v>#REF!</v>
      </c>
      <c r="Y104" s="25" t="e">
        <f>IF($Y$3&lt;=#REF!,$D104*(1+(#REF!/100))^$Y$3,0)</f>
        <v>#REF!</v>
      </c>
      <c r="Z104" s="25" t="e">
        <f>IF($Z$3&lt;=#REF!,$D104*(1+(#REF!/100))^$Z$3,0)</f>
        <v>#REF!</v>
      </c>
      <c r="AA104" s="25" t="e">
        <f>IF($AA$3&lt;=#REF!,$D104*(1+(#REF!/100))^$AA$3,0)</f>
        <v>#REF!</v>
      </c>
      <c r="AB104" s="25" t="e">
        <f>IF($AB$3&lt;=#REF!,$D104*(1+(#REF!/100))^$AB$3,0)</f>
        <v>#REF!</v>
      </c>
      <c r="AC104" s="25" t="e">
        <f>IF($AC$3&lt;=#REF!,$D104*(1+(#REF!/100))^$AC$3,0)</f>
        <v>#REF!</v>
      </c>
      <c r="AD104" s="25" t="e">
        <f>IF($AD$3&lt;=#REF!,$D104*(1+(#REF!/100))^$AD$3,0)</f>
        <v>#REF!</v>
      </c>
      <c r="AE104" s="25" t="e">
        <f>IF($AE$3&lt;=#REF!,$D104*(1+(#REF!/100))^$AE$3,0)</f>
        <v>#REF!</v>
      </c>
      <c r="AF104" s="25" t="e">
        <f>IF($AF$3&lt;=#REF!,$D104*(1+(#REF!/100))^$AF$3,0)</f>
        <v>#REF!</v>
      </c>
      <c r="AG104" s="25" t="e">
        <f>IF($AG$3&lt;=#REF!,$D104*(1+(#REF!/100))^$AG$3,0)</f>
        <v>#REF!</v>
      </c>
      <c r="AH104" s="25" t="e">
        <f>IF($AH$3&lt;=#REF!,$D104*(1+(#REF!/100))^$AH$3,0)</f>
        <v>#REF!</v>
      </c>
      <c r="AI104" s="25" t="e">
        <f>IF($AI$3&lt;=#REF!,$D104*(1+(#REF!/100))^$AI$3,0)</f>
        <v>#REF!</v>
      </c>
      <c r="AJ104" s="17" t="e">
        <f>IF($AJ$3&lt;=#REF!,$D104*(1+(#REF!/100))^$AJ$3,0)</f>
        <v>#REF!</v>
      </c>
      <c r="AK104" s="17" t="e">
        <f>IF($AK$3&lt;=#REF!,$D104*(1+(#REF!/100))^$AK$3,0)</f>
        <v>#REF!</v>
      </c>
      <c r="AL104" s="17" t="e">
        <f>IF($AL$3&lt;=#REF!,$D104*(1+(#REF!/100))^$AL$3,0)</f>
        <v>#REF!</v>
      </c>
      <c r="AM104" s="17" t="e">
        <f>IF($AM$3&lt;=#REF!,$D104*(1+(#REF!/100))^$AM$3,0)</f>
        <v>#REF!</v>
      </c>
      <c r="AN104" s="17" t="e">
        <f>IF($AN$3&lt;=#REF!,$D104*(1+(#REF!/100))^$AN$3,0)</f>
        <v>#REF!</v>
      </c>
      <c r="AO104" s="17" t="e">
        <f>IF($AO$3&lt;=#REF!,$D104*(1+(#REF!/100))^$AO$3,0)</f>
        <v>#REF!</v>
      </c>
      <c r="AP104" s="17" t="e">
        <f>IF($AP$3&lt;=#REF!,$D104*(1+(#REF!/100))^$AP$3,0)</f>
        <v>#REF!</v>
      </c>
      <c r="AQ104" s="17" t="e">
        <f>IF($AQ$3&lt;=#REF!,$D104*(1+(#REF!/100))^$AQ$3,0)</f>
        <v>#REF!</v>
      </c>
      <c r="AR104" s="17" t="e">
        <f>IF($AR$3&lt;=#REF!,$D104*(1+(#REF!/100))^$AR$3,0)</f>
        <v>#REF!</v>
      </c>
      <c r="AS104" s="17" t="e">
        <f>IF($AS$3&lt;=#REF!,$D104*(1+(#REF!/100))^$AS$3,0)</f>
        <v>#REF!</v>
      </c>
    </row>
    <row r="105" spans="2:45" x14ac:dyDescent="0.25">
      <c r="B105" s="2" t="e">
        <f>#REF!</f>
        <v>#REF!</v>
      </c>
      <c r="C105" s="20" t="s">
        <v>22</v>
      </c>
      <c r="D105" s="19" t="e">
        <f>#REF!*#REF!</f>
        <v>#REF!</v>
      </c>
      <c r="E105" s="17" t="e">
        <f>NPV(#REF!,'Costos operativos proyectados'!F105:AI105)</f>
        <v>#REF!</v>
      </c>
      <c r="F105" s="25" t="e">
        <f>IF($F$3&lt;=#REF!,$D105*(1+(#REF!/100))^$F$3,0)</f>
        <v>#REF!</v>
      </c>
      <c r="G105" s="25" t="e">
        <f>IF($G$3&lt;=#REF!,$D105*(1+(#REF!/100))^$G$3,0)</f>
        <v>#REF!</v>
      </c>
      <c r="H105" s="25" t="e">
        <f>IF($H$3&lt;=#REF!,$D105*(1+(#REF!/100))^$H$3,0)</f>
        <v>#REF!</v>
      </c>
      <c r="I105" s="25" t="e">
        <f>IF($I$3&lt;=#REF!,$D105*(1+(#REF!/100))^$I$3,0)</f>
        <v>#REF!</v>
      </c>
      <c r="J105" s="25" t="e">
        <f>IF($J$3&lt;=#REF!,$D105*(1+(#REF!/100))^$J$3,0)</f>
        <v>#REF!</v>
      </c>
      <c r="K105" s="25" t="e">
        <f>IF($K$3&lt;=#REF!,$D105*(1+(#REF!/100))^$K$3,0)</f>
        <v>#REF!</v>
      </c>
      <c r="L105" s="25" t="e">
        <f>IF($L$3&lt;=#REF!,$D105*(1+(#REF!/100))^$L$3,0)</f>
        <v>#REF!</v>
      </c>
      <c r="M105" s="25" t="e">
        <f>IF($M$3&lt;=#REF!,$D105*(1+(#REF!/100))^$M$3,0)</f>
        <v>#REF!</v>
      </c>
      <c r="N105" s="25" t="e">
        <f>IF($N$3&lt;=#REF!,$D105*(1+(#REF!/100))^$N$3,0)</f>
        <v>#REF!</v>
      </c>
      <c r="O105" s="25" t="e">
        <f>IF($O$3&lt;=#REF!,$D105*(1+(#REF!/100))^$O$3,0)</f>
        <v>#REF!</v>
      </c>
      <c r="P105" s="25" t="e">
        <f>IF($P$3&lt;=#REF!,$D105*(1+(#REF!/100))^$P$3,0)</f>
        <v>#REF!</v>
      </c>
      <c r="Q105" s="25" t="e">
        <f>IF($Q$3&lt;=#REF!,$D105*(1+(#REF!/100))^$Q$3,0)</f>
        <v>#REF!</v>
      </c>
      <c r="R105" s="25" t="e">
        <f>IF($R$3&lt;=#REF!,$D105*(1+(#REF!/100))^$R$3,0)</f>
        <v>#REF!</v>
      </c>
      <c r="S105" s="25" t="e">
        <f>IF($S$3&lt;=#REF!,$D105*(1+(#REF!/100))^$S$3,0)</f>
        <v>#REF!</v>
      </c>
      <c r="T105" s="25" t="e">
        <f>IF($T$3&lt;=#REF!,$D105*(1+(#REF!/100))^$T$3,0)</f>
        <v>#REF!</v>
      </c>
      <c r="U105" s="25" t="e">
        <f>IF($U$3&lt;=#REF!,$D105*(1+(#REF!/100))^$U$3,0)</f>
        <v>#REF!</v>
      </c>
      <c r="V105" s="25" t="e">
        <f>IF($V$3&lt;=#REF!,$D105*(1+(#REF!/100))^$V$3,0)</f>
        <v>#REF!</v>
      </c>
      <c r="W105" s="25" t="e">
        <f>IF($W$3&lt;=#REF!,$D105*(1+(#REF!/100))^$W$3,0)</f>
        <v>#REF!</v>
      </c>
      <c r="X105" s="25" t="e">
        <f>IF($X$3&lt;=#REF!,$D105*(1+(#REF!/100))^$X$3,0)</f>
        <v>#REF!</v>
      </c>
      <c r="Y105" s="25" t="e">
        <f>IF($Y$3&lt;=#REF!,$D105*(1+(#REF!/100))^$Y$3,0)</f>
        <v>#REF!</v>
      </c>
      <c r="Z105" s="25" t="e">
        <f>IF($Z$3&lt;=#REF!,$D105*(1+(#REF!/100))^$Z$3,0)</f>
        <v>#REF!</v>
      </c>
      <c r="AA105" s="25" t="e">
        <f>IF($AA$3&lt;=#REF!,$D105*(1+(#REF!/100))^$AA$3,0)</f>
        <v>#REF!</v>
      </c>
      <c r="AB105" s="25" t="e">
        <f>IF($AB$3&lt;=#REF!,$D105*(1+(#REF!/100))^$AB$3,0)</f>
        <v>#REF!</v>
      </c>
      <c r="AC105" s="25" t="e">
        <f>IF($AC$3&lt;=#REF!,$D105*(1+(#REF!/100))^$AC$3,0)</f>
        <v>#REF!</v>
      </c>
      <c r="AD105" s="25" t="e">
        <f>IF($AD$3&lt;=#REF!,$D105*(1+(#REF!/100))^$AD$3,0)</f>
        <v>#REF!</v>
      </c>
      <c r="AE105" s="25" t="e">
        <f>IF($AE$3&lt;=#REF!,$D105*(1+(#REF!/100))^$AE$3,0)</f>
        <v>#REF!</v>
      </c>
      <c r="AF105" s="25" t="e">
        <f>IF($AF$3&lt;=#REF!,$D105*(1+(#REF!/100))^$AF$3,0)</f>
        <v>#REF!</v>
      </c>
      <c r="AG105" s="25" t="e">
        <f>IF($AG$3&lt;=#REF!,$D105*(1+(#REF!/100))^$AG$3,0)</f>
        <v>#REF!</v>
      </c>
      <c r="AH105" s="25" t="e">
        <f>IF($AH$3&lt;=#REF!,$D105*(1+(#REF!/100))^$AH$3,0)</f>
        <v>#REF!</v>
      </c>
      <c r="AI105" s="25" t="e">
        <f>IF($AI$3&lt;=#REF!,$D105*(1+(#REF!/100))^$AI$3,0)</f>
        <v>#REF!</v>
      </c>
      <c r="AJ105" s="17" t="e">
        <f>IF($AJ$3&lt;=#REF!,$D105*(1+(#REF!/100))^$AJ$3,0)</f>
        <v>#REF!</v>
      </c>
      <c r="AK105" s="17" t="e">
        <f>IF($AK$3&lt;=#REF!,$D105*(1+(#REF!/100))^$AK$3,0)</f>
        <v>#REF!</v>
      </c>
      <c r="AL105" s="17" t="e">
        <f>IF($AL$3&lt;=#REF!,$D105*(1+(#REF!/100))^$AL$3,0)</f>
        <v>#REF!</v>
      </c>
      <c r="AM105" s="17" t="e">
        <f>IF($AM$3&lt;=#REF!,$D105*(1+(#REF!/100))^$AM$3,0)</f>
        <v>#REF!</v>
      </c>
      <c r="AN105" s="17" t="e">
        <f>IF($AN$3&lt;=#REF!,$D105*(1+(#REF!/100))^$AN$3,0)</f>
        <v>#REF!</v>
      </c>
      <c r="AO105" s="17" t="e">
        <f>IF($AO$3&lt;=#REF!,$D105*(1+(#REF!/100))^$AO$3,0)</f>
        <v>#REF!</v>
      </c>
      <c r="AP105" s="17" t="e">
        <f>IF($AP$3&lt;=#REF!,$D105*(1+(#REF!/100))^$AP$3,0)</f>
        <v>#REF!</v>
      </c>
      <c r="AQ105" s="17" t="e">
        <f>IF($AQ$3&lt;=#REF!,$D105*(1+(#REF!/100))^$AQ$3,0)</f>
        <v>#REF!</v>
      </c>
      <c r="AR105" s="17" t="e">
        <f>IF($AR$3&lt;=#REF!,$D105*(1+(#REF!/100))^$AR$3,0)</f>
        <v>#REF!</v>
      </c>
      <c r="AS105" s="17" t="e">
        <f>IF($AS$3&lt;=#REF!,$D105*(1+(#REF!/100))^$AS$3,0)</f>
        <v>#REF!</v>
      </c>
    </row>
    <row r="106" spans="2:45" x14ac:dyDescent="0.25">
      <c r="B106" s="2" t="e">
        <f>#REF!</f>
        <v>#REF!</v>
      </c>
      <c r="C106" s="20" t="s">
        <v>21</v>
      </c>
      <c r="D106" s="19" t="e">
        <f>#REF!*#REF!</f>
        <v>#REF!</v>
      </c>
      <c r="E106" s="17" t="e">
        <f>NPV(#REF!,'Costos operativos proyectados'!F106:AI106)</f>
        <v>#REF!</v>
      </c>
      <c r="F106" s="25" t="e">
        <f>IF($F$3&lt;=#REF!,$D106*(1+(#REF!/100))^$F$3,0)</f>
        <v>#REF!</v>
      </c>
      <c r="G106" s="25" t="e">
        <f>IF($G$3&lt;=#REF!,$D106*(1+(#REF!/100))^$G$3,0)</f>
        <v>#REF!</v>
      </c>
      <c r="H106" s="25" t="e">
        <f>IF($H$3&lt;=#REF!,$D106*(1+(#REF!/100))^$H$3,0)</f>
        <v>#REF!</v>
      </c>
      <c r="I106" s="25" t="e">
        <f>IF($I$3&lt;=#REF!,$D106*(1+(#REF!/100))^$I$3,0)</f>
        <v>#REF!</v>
      </c>
      <c r="J106" s="25" t="e">
        <f>IF($J$3&lt;=#REF!,$D106*(1+(#REF!/100))^$J$3,0)</f>
        <v>#REF!</v>
      </c>
      <c r="K106" s="25" t="e">
        <f>IF($K$3&lt;=#REF!,$D106*(1+(#REF!/100))^$K$3,0)</f>
        <v>#REF!</v>
      </c>
      <c r="L106" s="25" t="e">
        <f>IF($L$3&lt;=#REF!,$D106*(1+(#REF!/100))^$L$3,0)</f>
        <v>#REF!</v>
      </c>
      <c r="M106" s="25" t="e">
        <f>IF($M$3&lt;=#REF!,$D106*(1+(#REF!/100))^$M$3,0)</f>
        <v>#REF!</v>
      </c>
      <c r="N106" s="25" t="e">
        <f>IF($N$3&lt;=#REF!,$D106*(1+(#REF!/100))^$N$3,0)</f>
        <v>#REF!</v>
      </c>
      <c r="O106" s="25" t="e">
        <f>IF($O$3&lt;=#REF!,$D106*(1+(#REF!/100))^$O$3,0)</f>
        <v>#REF!</v>
      </c>
      <c r="P106" s="25" t="e">
        <f>IF($P$3&lt;=#REF!,$D106*(1+(#REF!/100))^$P$3,0)</f>
        <v>#REF!</v>
      </c>
      <c r="Q106" s="25" t="e">
        <f>IF($Q$3&lt;=#REF!,$D106*(1+(#REF!/100))^$Q$3,0)</f>
        <v>#REF!</v>
      </c>
      <c r="R106" s="25" t="e">
        <f>IF($R$3&lt;=#REF!,$D106*(1+(#REF!/100))^$R$3,0)</f>
        <v>#REF!</v>
      </c>
      <c r="S106" s="25" t="e">
        <f>IF($S$3&lt;=#REF!,$D106*(1+(#REF!/100))^$S$3,0)</f>
        <v>#REF!</v>
      </c>
      <c r="T106" s="25" t="e">
        <f>IF($T$3&lt;=#REF!,$D106*(1+(#REF!/100))^$T$3,0)</f>
        <v>#REF!</v>
      </c>
      <c r="U106" s="25" t="e">
        <f>IF($U$3&lt;=#REF!,$D106*(1+(#REF!/100))^$U$3,0)</f>
        <v>#REF!</v>
      </c>
      <c r="V106" s="25" t="e">
        <f>IF($V$3&lt;=#REF!,$D106*(1+(#REF!/100))^$V$3,0)</f>
        <v>#REF!</v>
      </c>
      <c r="W106" s="25" t="e">
        <f>IF($W$3&lt;=#REF!,$D106*(1+(#REF!/100))^$W$3,0)</f>
        <v>#REF!</v>
      </c>
      <c r="X106" s="25" t="e">
        <f>IF($X$3&lt;=#REF!,$D106*(1+(#REF!/100))^$X$3,0)</f>
        <v>#REF!</v>
      </c>
      <c r="Y106" s="25" t="e">
        <f>IF($Y$3&lt;=#REF!,$D106*(1+(#REF!/100))^$Y$3,0)</f>
        <v>#REF!</v>
      </c>
      <c r="Z106" s="25" t="e">
        <f>IF($Z$3&lt;=#REF!,$D106*(1+(#REF!/100))^$Z$3,0)</f>
        <v>#REF!</v>
      </c>
      <c r="AA106" s="25" t="e">
        <f>IF($AA$3&lt;=#REF!,$D106*(1+(#REF!/100))^$AA$3,0)</f>
        <v>#REF!</v>
      </c>
      <c r="AB106" s="25" t="e">
        <f>IF($AB$3&lt;=#REF!,$D106*(1+(#REF!/100))^$AB$3,0)</f>
        <v>#REF!</v>
      </c>
      <c r="AC106" s="25" t="e">
        <f>IF($AC$3&lt;=#REF!,$D106*(1+(#REF!/100))^$AC$3,0)</f>
        <v>#REF!</v>
      </c>
      <c r="AD106" s="25" t="e">
        <f>IF($AD$3&lt;=#REF!,$D106*(1+(#REF!/100))^$AD$3,0)</f>
        <v>#REF!</v>
      </c>
      <c r="AE106" s="25" t="e">
        <f>IF($AE$3&lt;=#REF!,$D106*(1+(#REF!/100))^$AE$3,0)</f>
        <v>#REF!</v>
      </c>
      <c r="AF106" s="25" t="e">
        <f>IF($AF$3&lt;=#REF!,$D106*(1+(#REF!/100))^$AF$3,0)</f>
        <v>#REF!</v>
      </c>
      <c r="AG106" s="25" t="e">
        <f>IF($AG$3&lt;=#REF!,$D106*(1+(#REF!/100))^$AG$3,0)</f>
        <v>#REF!</v>
      </c>
      <c r="AH106" s="25" t="e">
        <f>IF($AH$3&lt;=#REF!,$D106*(1+(#REF!/100))^$AH$3,0)</f>
        <v>#REF!</v>
      </c>
      <c r="AI106" s="25" t="e">
        <f>IF($AI$3&lt;=#REF!,$D106*(1+(#REF!/100))^$AI$3,0)</f>
        <v>#REF!</v>
      </c>
      <c r="AJ106" s="17" t="e">
        <f>IF($AJ$3&lt;=#REF!,$D106*(1+(#REF!/100))^$AJ$3,0)</f>
        <v>#REF!</v>
      </c>
      <c r="AK106" s="17" t="e">
        <f>IF($AK$3&lt;=#REF!,$D106*(1+(#REF!/100))^$AK$3,0)</f>
        <v>#REF!</v>
      </c>
      <c r="AL106" s="17" t="e">
        <f>IF($AL$3&lt;=#REF!,$D106*(1+(#REF!/100))^$AL$3,0)</f>
        <v>#REF!</v>
      </c>
      <c r="AM106" s="17" t="e">
        <f>IF($AM$3&lt;=#REF!,$D106*(1+(#REF!/100))^$AM$3,0)</f>
        <v>#REF!</v>
      </c>
      <c r="AN106" s="17" t="e">
        <f>IF($AN$3&lt;=#REF!,$D106*(1+(#REF!/100))^$AN$3,0)</f>
        <v>#REF!</v>
      </c>
      <c r="AO106" s="17" t="e">
        <f>IF($AO$3&lt;=#REF!,$D106*(1+(#REF!/100))^$AO$3,0)</f>
        <v>#REF!</v>
      </c>
      <c r="AP106" s="17" t="e">
        <f>IF($AP$3&lt;=#REF!,$D106*(1+(#REF!/100))^$AP$3,0)</f>
        <v>#REF!</v>
      </c>
      <c r="AQ106" s="17" t="e">
        <f>IF($AQ$3&lt;=#REF!,$D106*(1+(#REF!/100))^$AQ$3,0)</f>
        <v>#REF!</v>
      </c>
      <c r="AR106" s="17" t="e">
        <f>IF($AR$3&lt;=#REF!,$D106*(1+(#REF!/100))^$AR$3,0)</f>
        <v>#REF!</v>
      </c>
      <c r="AS106" s="17" t="e">
        <f>IF($AS$3&lt;=#REF!,$D106*(1+(#REF!/100))^$AS$3,0)</f>
        <v>#REF!</v>
      </c>
    </row>
    <row r="107" spans="2:45" x14ac:dyDescent="0.25">
      <c r="B107" s="2" t="e">
        <f>#REF!</f>
        <v>#REF!</v>
      </c>
      <c r="C107" s="20" t="s">
        <v>20</v>
      </c>
      <c r="D107" s="19" t="e">
        <f>#REF!*#REF!</f>
        <v>#REF!</v>
      </c>
      <c r="E107" s="17" t="e">
        <f>NPV(#REF!,'Costos operativos proyectados'!F107:AI107)</f>
        <v>#REF!</v>
      </c>
      <c r="F107" s="25" t="e">
        <f>IF($F$3&lt;=#REF!,$D107*(1+(#REF!/100))^$F$3,0)</f>
        <v>#REF!</v>
      </c>
      <c r="G107" s="25" t="e">
        <f>IF($G$3&lt;=#REF!,$D107*(1+(#REF!/100))^$G$3,0)</f>
        <v>#REF!</v>
      </c>
      <c r="H107" s="25" t="e">
        <f>IF($H$3&lt;=#REF!,$D107*(1+(#REF!/100))^$H$3,0)</f>
        <v>#REF!</v>
      </c>
      <c r="I107" s="25" t="e">
        <f>IF($I$3&lt;=#REF!,$D107*(1+(#REF!/100))^$I$3,0)</f>
        <v>#REF!</v>
      </c>
      <c r="J107" s="25" t="e">
        <f>IF($J$3&lt;=#REF!,$D107*(1+(#REF!/100))^$J$3,0)</f>
        <v>#REF!</v>
      </c>
      <c r="K107" s="25" t="e">
        <f>IF($K$3&lt;=#REF!,$D107*(1+(#REF!/100))^$K$3,0)</f>
        <v>#REF!</v>
      </c>
      <c r="L107" s="25" t="e">
        <f>IF($L$3&lt;=#REF!,$D107*(1+(#REF!/100))^$L$3,0)</f>
        <v>#REF!</v>
      </c>
      <c r="M107" s="25" t="e">
        <f>IF($M$3&lt;=#REF!,$D107*(1+(#REF!/100))^$M$3,0)</f>
        <v>#REF!</v>
      </c>
      <c r="N107" s="25" t="e">
        <f>IF($N$3&lt;=#REF!,$D107*(1+(#REF!/100))^$N$3,0)</f>
        <v>#REF!</v>
      </c>
      <c r="O107" s="25" t="e">
        <f>IF($O$3&lt;=#REF!,$D107*(1+(#REF!/100))^$O$3,0)</f>
        <v>#REF!</v>
      </c>
      <c r="P107" s="25" t="e">
        <f>IF($P$3&lt;=#REF!,$D107*(1+(#REF!/100))^$P$3,0)</f>
        <v>#REF!</v>
      </c>
      <c r="Q107" s="25" t="e">
        <f>IF($Q$3&lt;=#REF!,$D107*(1+(#REF!/100))^$Q$3,0)</f>
        <v>#REF!</v>
      </c>
      <c r="R107" s="25" t="e">
        <f>IF($R$3&lt;=#REF!,$D107*(1+(#REF!/100))^$R$3,0)</f>
        <v>#REF!</v>
      </c>
      <c r="S107" s="25" t="e">
        <f>IF($S$3&lt;=#REF!,$D107*(1+(#REF!/100))^$S$3,0)</f>
        <v>#REF!</v>
      </c>
      <c r="T107" s="25" t="e">
        <f>IF($T$3&lt;=#REF!,$D107*(1+(#REF!/100))^$T$3,0)</f>
        <v>#REF!</v>
      </c>
      <c r="U107" s="25" t="e">
        <f>IF($U$3&lt;=#REF!,$D107*(1+(#REF!/100))^$U$3,0)</f>
        <v>#REF!</v>
      </c>
      <c r="V107" s="25" t="e">
        <f>IF($V$3&lt;=#REF!,$D107*(1+(#REF!/100))^$V$3,0)</f>
        <v>#REF!</v>
      </c>
      <c r="W107" s="25" t="e">
        <f>IF($W$3&lt;=#REF!,$D107*(1+(#REF!/100))^$W$3,0)</f>
        <v>#REF!</v>
      </c>
      <c r="X107" s="25" t="e">
        <f>IF($X$3&lt;=#REF!,$D107*(1+(#REF!/100))^$X$3,0)</f>
        <v>#REF!</v>
      </c>
      <c r="Y107" s="25" t="e">
        <f>IF($Y$3&lt;=#REF!,$D107*(1+(#REF!/100))^$Y$3,0)</f>
        <v>#REF!</v>
      </c>
      <c r="Z107" s="25" t="e">
        <f>IF($Z$3&lt;=#REF!,$D107*(1+(#REF!/100))^$Z$3,0)</f>
        <v>#REF!</v>
      </c>
      <c r="AA107" s="25" t="e">
        <f>IF($AA$3&lt;=#REF!,$D107*(1+(#REF!/100))^$AA$3,0)</f>
        <v>#REF!</v>
      </c>
      <c r="AB107" s="25" t="e">
        <f>IF($AB$3&lt;=#REF!,$D107*(1+(#REF!/100))^$AB$3,0)</f>
        <v>#REF!</v>
      </c>
      <c r="AC107" s="25" t="e">
        <f>IF($AC$3&lt;=#REF!,$D107*(1+(#REF!/100))^$AC$3,0)</f>
        <v>#REF!</v>
      </c>
      <c r="AD107" s="25" t="e">
        <f>IF($AD$3&lt;=#REF!,$D107*(1+(#REF!/100))^$AD$3,0)</f>
        <v>#REF!</v>
      </c>
      <c r="AE107" s="25" t="e">
        <f>IF($AE$3&lt;=#REF!,$D107*(1+(#REF!/100))^$AE$3,0)</f>
        <v>#REF!</v>
      </c>
      <c r="AF107" s="25" t="e">
        <f>IF($AF$3&lt;=#REF!,$D107*(1+(#REF!/100))^$AF$3,0)</f>
        <v>#REF!</v>
      </c>
      <c r="AG107" s="25" t="e">
        <f>IF($AG$3&lt;=#REF!,$D107*(1+(#REF!/100))^$AG$3,0)</f>
        <v>#REF!</v>
      </c>
      <c r="AH107" s="25" t="e">
        <f>IF($AH$3&lt;=#REF!,$D107*(1+(#REF!/100))^$AH$3,0)</f>
        <v>#REF!</v>
      </c>
      <c r="AI107" s="25" t="e">
        <f>IF($AI$3&lt;=#REF!,$D107*(1+(#REF!/100))^$AI$3,0)</f>
        <v>#REF!</v>
      </c>
      <c r="AJ107" s="17" t="e">
        <f>IF($AJ$3&lt;=#REF!,$D107*(1+(#REF!/100))^$AJ$3,0)</f>
        <v>#REF!</v>
      </c>
      <c r="AK107" s="17" t="e">
        <f>IF($AK$3&lt;=#REF!,$D107*(1+(#REF!/100))^$AK$3,0)</f>
        <v>#REF!</v>
      </c>
      <c r="AL107" s="17" t="e">
        <f>IF($AL$3&lt;=#REF!,$D107*(1+(#REF!/100))^$AL$3,0)</f>
        <v>#REF!</v>
      </c>
      <c r="AM107" s="17" t="e">
        <f>IF($AM$3&lt;=#REF!,$D107*(1+(#REF!/100))^$AM$3,0)</f>
        <v>#REF!</v>
      </c>
      <c r="AN107" s="17" t="e">
        <f>IF($AN$3&lt;=#REF!,$D107*(1+(#REF!/100))^$AN$3,0)</f>
        <v>#REF!</v>
      </c>
      <c r="AO107" s="17" t="e">
        <f>IF($AO$3&lt;=#REF!,$D107*(1+(#REF!/100))^$AO$3,0)</f>
        <v>#REF!</v>
      </c>
      <c r="AP107" s="17" t="e">
        <f>IF($AP$3&lt;=#REF!,$D107*(1+(#REF!/100))^$AP$3,0)</f>
        <v>#REF!</v>
      </c>
      <c r="AQ107" s="17" t="e">
        <f>IF($AQ$3&lt;=#REF!,$D107*(1+(#REF!/100))^$AQ$3,0)</f>
        <v>#REF!</v>
      </c>
      <c r="AR107" s="17" t="e">
        <f>IF($AR$3&lt;=#REF!,$D107*(1+(#REF!/100))^$AR$3,0)</f>
        <v>#REF!</v>
      </c>
      <c r="AS107" s="17" t="e">
        <f>IF($AS$3&lt;=#REF!,$D107*(1+(#REF!/100))^$AS$3,0)</f>
        <v>#REF!</v>
      </c>
    </row>
    <row r="108" spans="2:45" x14ac:dyDescent="0.25">
      <c r="B108" s="2" t="e">
        <f>#REF!</f>
        <v>#REF!</v>
      </c>
      <c r="C108" s="20">
        <v>1</v>
      </c>
      <c r="D108" s="19" t="e">
        <f>#REF!*#REF!</f>
        <v>#REF!</v>
      </c>
      <c r="E108" s="17" t="e">
        <f>NPV(#REF!,'Costos operativos proyectados'!F108:AI108)</f>
        <v>#REF!</v>
      </c>
      <c r="F108" s="25" t="e">
        <f>IF($F$3&lt;=#REF!,$D108*(1+(#REF!/100))^$F$3,0)</f>
        <v>#REF!</v>
      </c>
      <c r="G108" s="25" t="e">
        <f>IF($G$3&lt;=#REF!,$D108*(1+(#REF!/100))^$G$3,0)</f>
        <v>#REF!</v>
      </c>
      <c r="H108" s="25" t="e">
        <f>IF($H$3&lt;=#REF!,$D108*(1+(#REF!/100))^$H$3,0)</f>
        <v>#REF!</v>
      </c>
      <c r="I108" s="25" t="e">
        <f>IF($I$3&lt;=#REF!,$D108*(1+(#REF!/100))^$I$3,0)</f>
        <v>#REF!</v>
      </c>
      <c r="J108" s="25" t="e">
        <f>IF($J$3&lt;=#REF!,$D108*(1+(#REF!/100))^$J$3,0)</f>
        <v>#REF!</v>
      </c>
      <c r="K108" s="25" t="e">
        <f>IF($K$3&lt;=#REF!,$D108*(1+(#REF!/100))^$K$3,0)</f>
        <v>#REF!</v>
      </c>
      <c r="L108" s="25" t="e">
        <f>IF($L$3&lt;=#REF!,$D108*(1+(#REF!/100))^$L$3,0)</f>
        <v>#REF!</v>
      </c>
      <c r="M108" s="25" t="e">
        <f>IF($M$3&lt;=#REF!,$D108*(1+(#REF!/100))^$M$3,0)</f>
        <v>#REF!</v>
      </c>
      <c r="N108" s="25" t="e">
        <f>IF($N$3&lt;=#REF!,$D108*(1+(#REF!/100))^$N$3,0)</f>
        <v>#REF!</v>
      </c>
      <c r="O108" s="25" t="e">
        <f>IF($O$3&lt;=#REF!,$D108*(1+(#REF!/100))^$O$3,0)</f>
        <v>#REF!</v>
      </c>
      <c r="P108" s="25" t="e">
        <f>IF($P$3&lt;=#REF!,$D108*(1+(#REF!/100))^$P$3,0)</f>
        <v>#REF!</v>
      </c>
      <c r="Q108" s="25" t="e">
        <f>IF($Q$3&lt;=#REF!,$D108*(1+(#REF!/100))^$Q$3,0)</f>
        <v>#REF!</v>
      </c>
      <c r="R108" s="25" t="e">
        <f>IF($R$3&lt;=#REF!,$D108*(1+(#REF!/100))^$R$3,0)</f>
        <v>#REF!</v>
      </c>
      <c r="S108" s="25" t="e">
        <f>IF($S$3&lt;=#REF!,$D108*(1+(#REF!/100))^$S$3,0)</f>
        <v>#REF!</v>
      </c>
      <c r="T108" s="25" t="e">
        <f>IF($T$3&lt;=#REF!,$D108*(1+(#REF!/100))^$T$3,0)</f>
        <v>#REF!</v>
      </c>
      <c r="U108" s="25" t="e">
        <f>IF($U$3&lt;=#REF!,$D108*(1+(#REF!/100))^$U$3,0)</f>
        <v>#REF!</v>
      </c>
      <c r="V108" s="25" t="e">
        <f>IF($V$3&lt;=#REF!,$D108*(1+(#REF!/100))^$V$3,0)</f>
        <v>#REF!</v>
      </c>
      <c r="W108" s="25" t="e">
        <f>IF($W$3&lt;=#REF!,$D108*(1+(#REF!/100))^$W$3,0)</f>
        <v>#REF!</v>
      </c>
      <c r="X108" s="25" t="e">
        <f>IF($X$3&lt;=#REF!,$D108*(1+(#REF!/100))^$X$3,0)</f>
        <v>#REF!</v>
      </c>
      <c r="Y108" s="25" t="e">
        <f>IF($Y$3&lt;=#REF!,$D108*(1+(#REF!/100))^$Y$3,0)</f>
        <v>#REF!</v>
      </c>
      <c r="Z108" s="25" t="e">
        <f>IF($Z$3&lt;=#REF!,$D108*(1+(#REF!/100))^$Z$3,0)</f>
        <v>#REF!</v>
      </c>
      <c r="AA108" s="25" t="e">
        <f>IF($AA$3&lt;=#REF!,$D108*(1+(#REF!/100))^$AA$3,0)</f>
        <v>#REF!</v>
      </c>
      <c r="AB108" s="25" t="e">
        <f>IF($AB$3&lt;=#REF!,$D108*(1+(#REF!/100))^$AB$3,0)</f>
        <v>#REF!</v>
      </c>
      <c r="AC108" s="25" t="e">
        <f>IF($AC$3&lt;=#REF!,$D108*(1+(#REF!/100))^$AC$3,0)</f>
        <v>#REF!</v>
      </c>
      <c r="AD108" s="25" t="e">
        <f>IF($AD$3&lt;=#REF!,$D108*(1+(#REF!/100))^$AD$3,0)</f>
        <v>#REF!</v>
      </c>
      <c r="AE108" s="25" t="e">
        <f>IF($AE$3&lt;=#REF!,$D108*(1+(#REF!/100))^$AE$3,0)</f>
        <v>#REF!</v>
      </c>
      <c r="AF108" s="25" t="e">
        <f>IF($AF$3&lt;=#REF!,$D108*(1+(#REF!/100))^$AF$3,0)</f>
        <v>#REF!</v>
      </c>
      <c r="AG108" s="25" t="e">
        <f>IF($AG$3&lt;=#REF!,$D108*(1+(#REF!/100))^$AG$3,0)</f>
        <v>#REF!</v>
      </c>
      <c r="AH108" s="25" t="e">
        <f>IF($AH$3&lt;=#REF!,$D108*(1+(#REF!/100))^$AH$3,0)</f>
        <v>#REF!</v>
      </c>
      <c r="AI108" s="25" t="e">
        <f>IF($AI$3&lt;=#REF!,$D108*(1+(#REF!/100))^$AI$3,0)</f>
        <v>#REF!</v>
      </c>
      <c r="AJ108" s="17" t="e">
        <f>IF($AJ$3&lt;=#REF!,$D108*(1+(#REF!/100))^$AJ$3,0)</f>
        <v>#REF!</v>
      </c>
      <c r="AK108" s="17" t="e">
        <f>IF($AK$3&lt;=#REF!,$D108*(1+(#REF!/100))^$AK$3,0)</f>
        <v>#REF!</v>
      </c>
      <c r="AL108" s="17" t="e">
        <f>IF($AL$3&lt;=#REF!,$D108*(1+(#REF!/100))^$AL$3,0)</f>
        <v>#REF!</v>
      </c>
      <c r="AM108" s="17" t="e">
        <f>IF($AM$3&lt;=#REF!,$D108*(1+(#REF!/100))^$AM$3,0)</f>
        <v>#REF!</v>
      </c>
      <c r="AN108" s="17" t="e">
        <f>IF($AN$3&lt;=#REF!,$D108*(1+(#REF!/100))^$AN$3,0)</f>
        <v>#REF!</v>
      </c>
      <c r="AO108" s="17" t="e">
        <f>IF($AO$3&lt;=#REF!,$D108*(1+(#REF!/100))^$AO$3,0)</f>
        <v>#REF!</v>
      </c>
      <c r="AP108" s="17" t="e">
        <f>IF($AP$3&lt;=#REF!,$D108*(1+(#REF!/100))^$AP$3,0)</f>
        <v>#REF!</v>
      </c>
      <c r="AQ108" s="17" t="e">
        <f>IF($AQ$3&lt;=#REF!,$D108*(1+(#REF!/100))^$AQ$3,0)</f>
        <v>#REF!</v>
      </c>
      <c r="AR108" s="17" t="e">
        <f>IF($AR$3&lt;=#REF!,$D108*(1+(#REF!/100))^$AR$3,0)</f>
        <v>#REF!</v>
      </c>
      <c r="AS108" s="17" t="e">
        <f>IF($AS$3&lt;=#REF!,$D108*(1+(#REF!/100))^$AS$3,0)</f>
        <v>#REF!</v>
      </c>
    </row>
    <row r="109" spans="2:45" x14ac:dyDescent="0.25">
      <c r="B109" s="2" t="e">
        <f>#REF!</f>
        <v>#REF!</v>
      </c>
      <c r="C109" s="20">
        <v>2</v>
      </c>
      <c r="D109" s="19" t="e">
        <f>#REF!*#REF!</f>
        <v>#REF!</v>
      </c>
      <c r="E109" s="17" t="e">
        <f>NPV(#REF!,'Costos operativos proyectados'!F109:AI109)</f>
        <v>#REF!</v>
      </c>
      <c r="F109" s="25" t="e">
        <f>IF($F$3&lt;=#REF!,$D109*(1+(#REF!/100))^$F$3,0)</f>
        <v>#REF!</v>
      </c>
      <c r="G109" s="25" t="e">
        <f>IF($G$3&lt;=#REF!,$D109*(1+(#REF!/100))^$G$3,0)</f>
        <v>#REF!</v>
      </c>
      <c r="H109" s="25" t="e">
        <f>IF($H$3&lt;=#REF!,$D109*(1+(#REF!/100))^$H$3,0)</f>
        <v>#REF!</v>
      </c>
      <c r="I109" s="25" t="e">
        <f>IF($I$3&lt;=#REF!,$D109*(1+(#REF!/100))^$I$3,0)</f>
        <v>#REF!</v>
      </c>
      <c r="J109" s="25" t="e">
        <f>IF($J$3&lt;=#REF!,$D109*(1+(#REF!/100))^$J$3,0)</f>
        <v>#REF!</v>
      </c>
      <c r="K109" s="25" t="e">
        <f>IF($K$3&lt;=#REF!,$D109*(1+(#REF!/100))^$K$3,0)</f>
        <v>#REF!</v>
      </c>
      <c r="L109" s="25" t="e">
        <f>IF($L$3&lt;=#REF!,$D109*(1+(#REF!/100))^$L$3,0)</f>
        <v>#REF!</v>
      </c>
      <c r="M109" s="25" t="e">
        <f>IF($M$3&lt;=#REF!,$D109*(1+(#REF!/100))^$M$3,0)</f>
        <v>#REF!</v>
      </c>
      <c r="N109" s="25" t="e">
        <f>IF($N$3&lt;=#REF!,$D109*(1+(#REF!/100))^$N$3,0)</f>
        <v>#REF!</v>
      </c>
      <c r="O109" s="25" t="e">
        <f>IF($O$3&lt;=#REF!,$D109*(1+(#REF!/100))^$O$3,0)</f>
        <v>#REF!</v>
      </c>
      <c r="P109" s="25" t="e">
        <f>IF($P$3&lt;=#REF!,$D109*(1+(#REF!/100))^$P$3,0)</f>
        <v>#REF!</v>
      </c>
      <c r="Q109" s="25" t="e">
        <f>IF($Q$3&lt;=#REF!,$D109*(1+(#REF!/100))^$Q$3,0)</f>
        <v>#REF!</v>
      </c>
      <c r="R109" s="25" t="e">
        <f>IF($R$3&lt;=#REF!,$D109*(1+(#REF!/100))^$R$3,0)</f>
        <v>#REF!</v>
      </c>
      <c r="S109" s="25" t="e">
        <f>IF($S$3&lt;=#REF!,$D109*(1+(#REF!/100))^$S$3,0)</f>
        <v>#REF!</v>
      </c>
      <c r="T109" s="25" t="e">
        <f>IF($T$3&lt;=#REF!,$D109*(1+(#REF!/100))^$T$3,0)</f>
        <v>#REF!</v>
      </c>
      <c r="U109" s="25" t="e">
        <f>IF($U$3&lt;=#REF!,$D109*(1+(#REF!/100))^$U$3,0)</f>
        <v>#REF!</v>
      </c>
      <c r="V109" s="25" t="e">
        <f>IF($V$3&lt;=#REF!,$D109*(1+(#REF!/100))^$V$3,0)</f>
        <v>#REF!</v>
      </c>
      <c r="W109" s="25" t="e">
        <f>IF($W$3&lt;=#REF!,$D109*(1+(#REF!/100))^$W$3,0)</f>
        <v>#REF!</v>
      </c>
      <c r="X109" s="25" t="e">
        <f>IF($X$3&lt;=#REF!,$D109*(1+(#REF!/100))^$X$3,0)</f>
        <v>#REF!</v>
      </c>
      <c r="Y109" s="25" t="e">
        <f>IF($Y$3&lt;=#REF!,$D109*(1+(#REF!/100))^$Y$3,0)</f>
        <v>#REF!</v>
      </c>
      <c r="Z109" s="25" t="e">
        <f>IF($Z$3&lt;=#REF!,$D109*(1+(#REF!/100))^$Z$3,0)</f>
        <v>#REF!</v>
      </c>
      <c r="AA109" s="25" t="e">
        <f>IF($AA$3&lt;=#REF!,$D109*(1+(#REF!/100))^$AA$3,0)</f>
        <v>#REF!</v>
      </c>
      <c r="AB109" s="25" t="e">
        <f>IF($AB$3&lt;=#REF!,$D109*(1+(#REF!/100))^$AB$3,0)</f>
        <v>#REF!</v>
      </c>
      <c r="AC109" s="25" t="e">
        <f>IF($AC$3&lt;=#REF!,$D109*(1+(#REF!/100))^$AC$3,0)</f>
        <v>#REF!</v>
      </c>
      <c r="AD109" s="25" t="e">
        <f>IF($AD$3&lt;=#REF!,$D109*(1+(#REF!/100))^$AD$3,0)</f>
        <v>#REF!</v>
      </c>
      <c r="AE109" s="25" t="e">
        <f>IF($AE$3&lt;=#REF!,$D109*(1+(#REF!/100))^$AE$3,0)</f>
        <v>#REF!</v>
      </c>
      <c r="AF109" s="25" t="e">
        <f>IF($AF$3&lt;=#REF!,$D109*(1+(#REF!/100))^$AF$3,0)</f>
        <v>#REF!</v>
      </c>
      <c r="AG109" s="25" t="e">
        <f>IF($AG$3&lt;=#REF!,$D109*(1+(#REF!/100))^$AG$3,0)</f>
        <v>#REF!</v>
      </c>
      <c r="AH109" s="25" t="e">
        <f>IF($AH$3&lt;=#REF!,$D109*(1+(#REF!/100))^$AH$3,0)</f>
        <v>#REF!</v>
      </c>
      <c r="AI109" s="25" t="e">
        <f>IF($AI$3&lt;=#REF!,$D109*(1+(#REF!/100))^$AI$3,0)</f>
        <v>#REF!</v>
      </c>
      <c r="AJ109" s="17" t="e">
        <f>IF($AJ$3&lt;=#REF!,$D109*(1+(#REF!/100))^$AJ$3,0)</f>
        <v>#REF!</v>
      </c>
      <c r="AK109" s="17" t="e">
        <f>IF($AK$3&lt;=#REF!,$D109*(1+(#REF!/100))^$AK$3,0)</f>
        <v>#REF!</v>
      </c>
      <c r="AL109" s="17" t="e">
        <f>IF($AL$3&lt;=#REF!,$D109*(1+(#REF!/100))^$AL$3,0)</f>
        <v>#REF!</v>
      </c>
      <c r="AM109" s="17" t="e">
        <f>IF($AM$3&lt;=#REF!,$D109*(1+(#REF!/100))^$AM$3,0)</f>
        <v>#REF!</v>
      </c>
      <c r="AN109" s="17" t="e">
        <f>IF($AN$3&lt;=#REF!,$D109*(1+(#REF!/100))^$AN$3,0)</f>
        <v>#REF!</v>
      </c>
      <c r="AO109" s="17" t="e">
        <f>IF($AO$3&lt;=#REF!,$D109*(1+(#REF!/100))^$AO$3,0)</f>
        <v>#REF!</v>
      </c>
      <c r="AP109" s="17" t="e">
        <f>IF($AP$3&lt;=#REF!,$D109*(1+(#REF!/100))^$AP$3,0)</f>
        <v>#REF!</v>
      </c>
      <c r="AQ109" s="17" t="e">
        <f>IF($AQ$3&lt;=#REF!,$D109*(1+(#REF!/100))^$AQ$3,0)</f>
        <v>#REF!</v>
      </c>
      <c r="AR109" s="17" t="e">
        <f>IF($AR$3&lt;=#REF!,$D109*(1+(#REF!/100))^$AR$3,0)</f>
        <v>#REF!</v>
      </c>
      <c r="AS109" s="17" t="e">
        <f>IF($AS$3&lt;=#REF!,$D109*(1+(#REF!/100))^$AS$3,0)</f>
        <v>#REF!</v>
      </c>
    </row>
    <row r="110" spans="2:45" x14ac:dyDescent="0.25">
      <c r="B110" s="2" t="e">
        <f>#REF!</f>
        <v>#REF!</v>
      </c>
      <c r="C110" s="20">
        <v>4</v>
      </c>
      <c r="D110" s="19" t="e">
        <f>#REF!*#REF!</f>
        <v>#REF!</v>
      </c>
      <c r="E110" s="17" t="e">
        <f>NPV(#REF!,'Costos operativos proyectados'!F110:AI110)</f>
        <v>#REF!</v>
      </c>
      <c r="F110" s="25" t="e">
        <f>IF($F$3&lt;=#REF!,$D110*(1+(#REF!/100))^$F$3,0)</f>
        <v>#REF!</v>
      </c>
      <c r="G110" s="25" t="e">
        <f>IF($G$3&lt;=#REF!,$D110*(1+(#REF!/100))^$G$3,0)</f>
        <v>#REF!</v>
      </c>
      <c r="H110" s="25" t="e">
        <f>IF($H$3&lt;=#REF!,$D110*(1+(#REF!/100))^$H$3,0)</f>
        <v>#REF!</v>
      </c>
      <c r="I110" s="25" t="e">
        <f>IF($I$3&lt;=#REF!,$D110*(1+(#REF!/100))^$I$3,0)</f>
        <v>#REF!</v>
      </c>
      <c r="J110" s="25" t="e">
        <f>IF($J$3&lt;=#REF!,$D110*(1+(#REF!/100))^$J$3,0)</f>
        <v>#REF!</v>
      </c>
      <c r="K110" s="25" t="e">
        <f>IF($K$3&lt;=#REF!,$D110*(1+(#REF!/100))^$K$3,0)</f>
        <v>#REF!</v>
      </c>
      <c r="L110" s="25" t="e">
        <f>IF($L$3&lt;=#REF!,$D110*(1+(#REF!/100))^$L$3,0)</f>
        <v>#REF!</v>
      </c>
      <c r="M110" s="25" t="e">
        <f>IF($M$3&lt;=#REF!,$D110*(1+(#REF!/100))^$M$3,0)</f>
        <v>#REF!</v>
      </c>
      <c r="N110" s="25" t="e">
        <f>IF($N$3&lt;=#REF!,$D110*(1+(#REF!/100))^$N$3,0)</f>
        <v>#REF!</v>
      </c>
      <c r="O110" s="25" t="e">
        <f>IF($O$3&lt;=#REF!,$D110*(1+(#REF!/100))^$O$3,0)</f>
        <v>#REF!</v>
      </c>
      <c r="P110" s="25" t="e">
        <f>IF($P$3&lt;=#REF!,$D110*(1+(#REF!/100))^$P$3,0)</f>
        <v>#REF!</v>
      </c>
      <c r="Q110" s="25" t="e">
        <f>IF($Q$3&lt;=#REF!,$D110*(1+(#REF!/100))^$Q$3,0)</f>
        <v>#REF!</v>
      </c>
      <c r="R110" s="25" t="e">
        <f>IF($R$3&lt;=#REF!,$D110*(1+(#REF!/100))^$R$3,0)</f>
        <v>#REF!</v>
      </c>
      <c r="S110" s="25" t="e">
        <f>IF($S$3&lt;=#REF!,$D110*(1+(#REF!/100))^$S$3,0)</f>
        <v>#REF!</v>
      </c>
      <c r="T110" s="25" t="e">
        <f>IF($T$3&lt;=#REF!,$D110*(1+(#REF!/100))^$T$3,0)</f>
        <v>#REF!</v>
      </c>
      <c r="U110" s="25" t="e">
        <f>IF($U$3&lt;=#REF!,$D110*(1+(#REF!/100))^$U$3,0)</f>
        <v>#REF!</v>
      </c>
      <c r="V110" s="25" t="e">
        <f>IF($V$3&lt;=#REF!,$D110*(1+(#REF!/100))^$V$3,0)</f>
        <v>#REF!</v>
      </c>
      <c r="W110" s="25" t="e">
        <f>IF($W$3&lt;=#REF!,$D110*(1+(#REF!/100))^$W$3,0)</f>
        <v>#REF!</v>
      </c>
      <c r="X110" s="25" t="e">
        <f>IF($X$3&lt;=#REF!,$D110*(1+(#REF!/100))^$X$3,0)</f>
        <v>#REF!</v>
      </c>
      <c r="Y110" s="25" t="e">
        <f>IF($Y$3&lt;=#REF!,$D110*(1+(#REF!/100))^$Y$3,0)</f>
        <v>#REF!</v>
      </c>
      <c r="Z110" s="25" t="e">
        <f>IF($Z$3&lt;=#REF!,$D110*(1+(#REF!/100))^$Z$3,0)</f>
        <v>#REF!</v>
      </c>
      <c r="AA110" s="25" t="e">
        <f>IF($AA$3&lt;=#REF!,$D110*(1+(#REF!/100))^$AA$3,0)</f>
        <v>#REF!</v>
      </c>
      <c r="AB110" s="25" t="e">
        <f>IF($AB$3&lt;=#REF!,$D110*(1+(#REF!/100))^$AB$3,0)</f>
        <v>#REF!</v>
      </c>
      <c r="AC110" s="25" t="e">
        <f>IF($AC$3&lt;=#REF!,$D110*(1+(#REF!/100))^$AC$3,0)</f>
        <v>#REF!</v>
      </c>
      <c r="AD110" s="25" t="e">
        <f>IF($AD$3&lt;=#REF!,$D110*(1+(#REF!/100))^$AD$3,0)</f>
        <v>#REF!</v>
      </c>
      <c r="AE110" s="25" t="e">
        <f>IF($AE$3&lt;=#REF!,$D110*(1+(#REF!/100))^$AE$3,0)</f>
        <v>#REF!</v>
      </c>
      <c r="AF110" s="25" t="e">
        <f>IF($AF$3&lt;=#REF!,$D110*(1+(#REF!/100))^$AF$3,0)</f>
        <v>#REF!</v>
      </c>
      <c r="AG110" s="25" t="e">
        <f>IF($AG$3&lt;=#REF!,$D110*(1+(#REF!/100))^$AG$3,0)</f>
        <v>#REF!</v>
      </c>
      <c r="AH110" s="25" t="e">
        <f>IF($AH$3&lt;=#REF!,$D110*(1+(#REF!/100))^$AH$3,0)</f>
        <v>#REF!</v>
      </c>
      <c r="AI110" s="25" t="e">
        <f>IF($AI$3&lt;=#REF!,$D110*(1+(#REF!/100))^$AI$3,0)</f>
        <v>#REF!</v>
      </c>
      <c r="AJ110" s="17" t="e">
        <f>IF($AJ$3&lt;=#REF!,$D110*(1+(#REF!/100))^$AJ$3,0)</f>
        <v>#REF!</v>
      </c>
      <c r="AK110" s="17" t="e">
        <f>IF($AK$3&lt;=#REF!,$D110*(1+(#REF!/100))^$AK$3,0)</f>
        <v>#REF!</v>
      </c>
      <c r="AL110" s="17" t="e">
        <f>IF($AL$3&lt;=#REF!,$D110*(1+(#REF!/100))^$AL$3,0)</f>
        <v>#REF!</v>
      </c>
      <c r="AM110" s="17" t="e">
        <f>IF($AM$3&lt;=#REF!,$D110*(1+(#REF!/100))^$AM$3,0)</f>
        <v>#REF!</v>
      </c>
      <c r="AN110" s="17" t="e">
        <f>IF($AN$3&lt;=#REF!,$D110*(1+(#REF!/100))^$AN$3,0)</f>
        <v>#REF!</v>
      </c>
      <c r="AO110" s="17" t="e">
        <f>IF($AO$3&lt;=#REF!,$D110*(1+(#REF!/100))^$AO$3,0)</f>
        <v>#REF!</v>
      </c>
      <c r="AP110" s="17" t="e">
        <f>IF($AP$3&lt;=#REF!,$D110*(1+(#REF!/100))^$AP$3,0)</f>
        <v>#REF!</v>
      </c>
      <c r="AQ110" s="17" t="e">
        <f>IF($AQ$3&lt;=#REF!,$D110*(1+(#REF!/100))^$AQ$3,0)</f>
        <v>#REF!</v>
      </c>
      <c r="AR110" s="17" t="e">
        <f>IF($AR$3&lt;=#REF!,$D110*(1+(#REF!/100))^$AR$3,0)</f>
        <v>#REF!</v>
      </c>
      <c r="AS110" s="17" t="e">
        <f>IF($AS$3&lt;=#REF!,$D110*(1+(#REF!/100))^$AS$3,0)</f>
        <v>#REF!</v>
      </c>
    </row>
    <row r="111" spans="2:45" x14ac:dyDescent="0.25">
      <c r="B111" s="2" t="e">
        <f>#REF!</f>
        <v>#REF!</v>
      </c>
      <c r="C111" s="20">
        <v>6</v>
      </c>
      <c r="D111" s="19" t="e">
        <f>#REF!*#REF!</f>
        <v>#REF!</v>
      </c>
      <c r="E111" s="17" t="e">
        <f>NPV(#REF!,'Costos operativos proyectados'!F111:AI111)</f>
        <v>#REF!</v>
      </c>
      <c r="F111" s="25" t="e">
        <f>IF($F$3&lt;=#REF!,$D111*(1+(#REF!/100))^$F$3,0)</f>
        <v>#REF!</v>
      </c>
      <c r="G111" s="25" t="e">
        <f>IF($G$3&lt;=#REF!,$D111*(1+(#REF!/100))^$G$3,0)</f>
        <v>#REF!</v>
      </c>
      <c r="H111" s="25" t="e">
        <f>IF($H$3&lt;=#REF!,$D111*(1+(#REF!/100))^$H$3,0)</f>
        <v>#REF!</v>
      </c>
      <c r="I111" s="25" t="e">
        <f>IF($I$3&lt;=#REF!,$D111*(1+(#REF!/100))^$I$3,0)</f>
        <v>#REF!</v>
      </c>
      <c r="J111" s="25" t="e">
        <f>IF($J$3&lt;=#REF!,$D111*(1+(#REF!/100))^$J$3,0)</f>
        <v>#REF!</v>
      </c>
      <c r="K111" s="25" t="e">
        <f>IF($K$3&lt;=#REF!,$D111*(1+(#REF!/100))^$K$3,0)</f>
        <v>#REF!</v>
      </c>
      <c r="L111" s="25" t="e">
        <f>IF($L$3&lt;=#REF!,$D111*(1+(#REF!/100))^$L$3,0)</f>
        <v>#REF!</v>
      </c>
      <c r="M111" s="25" t="e">
        <f>IF($M$3&lt;=#REF!,$D111*(1+(#REF!/100))^$M$3,0)</f>
        <v>#REF!</v>
      </c>
      <c r="N111" s="25" t="e">
        <f>IF($N$3&lt;=#REF!,$D111*(1+(#REF!/100))^$N$3,0)</f>
        <v>#REF!</v>
      </c>
      <c r="O111" s="25" t="e">
        <f>IF($O$3&lt;=#REF!,$D111*(1+(#REF!/100))^$O$3,0)</f>
        <v>#REF!</v>
      </c>
      <c r="P111" s="25" t="e">
        <f>IF($P$3&lt;=#REF!,$D111*(1+(#REF!/100))^$P$3,0)</f>
        <v>#REF!</v>
      </c>
      <c r="Q111" s="25" t="e">
        <f>IF($Q$3&lt;=#REF!,$D111*(1+(#REF!/100))^$Q$3,0)</f>
        <v>#REF!</v>
      </c>
      <c r="R111" s="25" t="e">
        <f>IF($R$3&lt;=#REF!,$D111*(1+(#REF!/100))^$R$3,0)</f>
        <v>#REF!</v>
      </c>
      <c r="S111" s="25" t="e">
        <f>IF($S$3&lt;=#REF!,$D111*(1+(#REF!/100))^$S$3,0)</f>
        <v>#REF!</v>
      </c>
      <c r="T111" s="25" t="e">
        <f>IF($T$3&lt;=#REF!,$D111*(1+(#REF!/100))^$T$3,0)</f>
        <v>#REF!</v>
      </c>
      <c r="U111" s="25" t="e">
        <f>IF($U$3&lt;=#REF!,$D111*(1+(#REF!/100))^$U$3,0)</f>
        <v>#REF!</v>
      </c>
      <c r="V111" s="25" t="e">
        <f>IF($V$3&lt;=#REF!,$D111*(1+(#REF!/100))^$V$3,0)</f>
        <v>#REF!</v>
      </c>
      <c r="W111" s="25" t="e">
        <f>IF($W$3&lt;=#REF!,$D111*(1+(#REF!/100))^$W$3,0)</f>
        <v>#REF!</v>
      </c>
      <c r="X111" s="25" t="e">
        <f>IF($X$3&lt;=#REF!,$D111*(1+(#REF!/100))^$X$3,0)</f>
        <v>#REF!</v>
      </c>
      <c r="Y111" s="25" t="e">
        <f>IF($Y$3&lt;=#REF!,$D111*(1+(#REF!/100))^$Y$3,0)</f>
        <v>#REF!</v>
      </c>
      <c r="Z111" s="25" t="e">
        <f>IF($Z$3&lt;=#REF!,$D111*(1+(#REF!/100))^$Z$3,0)</f>
        <v>#REF!</v>
      </c>
      <c r="AA111" s="25" t="e">
        <f>IF($AA$3&lt;=#REF!,$D111*(1+(#REF!/100))^$AA$3,0)</f>
        <v>#REF!</v>
      </c>
      <c r="AB111" s="25" t="e">
        <f>IF($AB$3&lt;=#REF!,$D111*(1+(#REF!/100))^$AB$3,0)</f>
        <v>#REF!</v>
      </c>
      <c r="AC111" s="25" t="e">
        <f>IF($AC$3&lt;=#REF!,$D111*(1+(#REF!/100))^$AC$3,0)</f>
        <v>#REF!</v>
      </c>
      <c r="AD111" s="25" t="e">
        <f>IF($AD$3&lt;=#REF!,$D111*(1+(#REF!/100))^$AD$3,0)</f>
        <v>#REF!</v>
      </c>
      <c r="AE111" s="25" t="e">
        <f>IF($AE$3&lt;=#REF!,$D111*(1+(#REF!/100))^$AE$3,0)</f>
        <v>#REF!</v>
      </c>
      <c r="AF111" s="25" t="e">
        <f>IF($AF$3&lt;=#REF!,$D111*(1+(#REF!/100))^$AF$3,0)</f>
        <v>#REF!</v>
      </c>
      <c r="AG111" s="25" t="e">
        <f>IF($AG$3&lt;=#REF!,$D111*(1+(#REF!/100))^$AG$3,0)</f>
        <v>#REF!</v>
      </c>
      <c r="AH111" s="25" t="e">
        <f>IF($AH$3&lt;=#REF!,$D111*(1+(#REF!/100))^$AH$3,0)</f>
        <v>#REF!</v>
      </c>
      <c r="AI111" s="25" t="e">
        <f>IF($AI$3&lt;=#REF!,$D111*(1+(#REF!/100))^$AI$3,0)</f>
        <v>#REF!</v>
      </c>
      <c r="AJ111" s="17" t="e">
        <f>IF($AJ$3&lt;=#REF!,$D111*(1+(#REF!/100))^$AJ$3,0)</f>
        <v>#REF!</v>
      </c>
      <c r="AK111" s="17" t="e">
        <f>IF($AK$3&lt;=#REF!,$D111*(1+(#REF!/100))^$AK$3,0)</f>
        <v>#REF!</v>
      </c>
      <c r="AL111" s="17" t="e">
        <f>IF($AL$3&lt;=#REF!,$D111*(1+(#REF!/100))^$AL$3,0)</f>
        <v>#REF!</v>
      </c>
      <c r="AM111" s="17" t="e">
        <f>IF($AM$3&lt;=#REF!,$D111*(1+(#REF!/100))^$AM$3,0)</f>
        <v>#REF!</v>
      </c>
      <c r="AN111" s="17" t="e">
        <f>IF($AN$3&lt;=#REF!,$D111*(1+(#REF!/100))^$AN$3,0)</f>
        <v>#REF!</v>
      </c>
      <c r="AO111" s="17" t="e">
        <f>IF($AO$3&lt;=#REF!,$D111*(1+(#REF!/100))^$AO$3,0)</f>
        <v>#REF!</v>
      </c>
      <c r="AP111" s="17" t="e">
        <f>IF($AP$3&lt;=#REF!,$D111*(1+(#REF!/100))^$AP$3,0)</f>
        <v>#REF!</v>
      </c>
      <c r="AQ111" s="17" t="e">
        <f>IF($AQ$3&lt;=#REF!,$D111*(1+(#REF!/100))^$AQ$3,0)</f>
        <v>#REF!</v>
      </c>
      <c r="AR111" s="17" t="e">
        <f>IF($AR$3&lt;=#REF!,$D111*(1+(#REF!/100))^$AR$3,0)</f>
        <v>#REF!</v>
      </c>
      <c r="AS111" s="17" t="e">
        <f>IF($AS$3&lt;=#REF!,$D111*(1+(#REF!/100))^$AS$3,0)</f>
        <v>#REF!</v>
      </c>
    </row>
    <row r="112" spans="2:45" x14ac:dyDescent="0.25">
      <c r="B112" s="2" t="e">
        <f>#REF!</f>
        <v>#REF!</v>
      </c>
      <c r="C112" s="20"/>
      <c r="D112" s="19" t="e">
        <f>#REF!*#REF!</f>
        <v>#REF!</v>
      </c>
      <c r="E112" s="17" t="e">
        <f>NPV(#REF!,'Costos operativos proyectados'!F112:AI112)</f>
        <v>#REF!</v>
      </c>
      <c r="F112" s="25" t="e">
        <f>IF($F$3&lt;=#REF!,$D112*(1+(#REF!/100))^$F$3,0)</f>
        <v>#REF!</v>
      </c>
      <c r="G112" s="25" t="e">
        <f>IF($G$3&lt;=#REF!,$D112*(1+(#REF!/100))^$G$3,0)</f>
        <v>#REF!</v>
      </c>
      <c r="H112" s="25" t="e">
        <f>IF($H$3&lt;=#REF!,$D112*(1+(#REF!/100))^$H$3,0)</f>
        <v>#REF!</v>
      </c>
      <c r="I112" s="25" t="e">
        <f>IF($I$3&lt;=#REF!,$D112*(1+(#REF!/100))^$I$3,0)</f>
        <v>#REF!</v>
      </c>
      <c r="J112" s="25" t="e">
        <f>IF($J$3&lt;=#REF!,$D112*(1+(#REF!/100))^$J$3,0)</f>
        <v>#REF!</v>
      </c>
      <c r="K112" s="25" t="e">
        <f>IF($K$3&lt;=#REF!,$D112*(1+(#REF!/100))^$K$3,0)</f>
        <v>#REF!</v>
      </c>
      <c r="L112" s="25" t="e">
        <f>IF($L$3&lt;=#REF!,$D112*(1+(#REF!/100))^$L$3,0)</f>
        <v>#REF!</v>
      </c>
      <c r="M112" s="25" t="e">
        <f>IF($M$3&lt;=#REF!,$D112*(1+(#REF!/100))^$M$3,0)</f>
        <v>#REF!</v>
      </c>
      <c r="N112" s="25" t="e">
        <f>IF($N$3&lt;=#REF!,$D112*(1+(#REF!/100))^$N$3,0)</f>
        <v>#REF!</v>
      </c>
      <c r="O112" s="25" t="e">
        <f>IF($O$3&lt;=#REF!,$D112*(1+(#REF!/100))^$O$3,0)</f>
        <v>#REF!</v>
      </c>
      <c r="P112" s="25" t="e">
        <f>IF($P$3&lt;=#REF!,$D112*(1+(#REF!/100))^$P$3,0)</f>
        <v>#REF!</v>
      </c>
      <c r="Q112" s="25" t="e">
        <f>IF($Q$3&lt;=#REF!,$D112*(1+(#REF!/100))^$Q$3,0)</f>
        <v>#REF!</v>
      </c>
      <c r="R112" s="25" t="e">
        <f>IF($R$3&lt;=#REF!,$D112*(1+(#REF!/100))^$R$3,0)</f>
        <v>#REF!</v>
      </c>
      <c r="S112" s="25" t="e">
        <f>IF($S$3&lt;=#REF!,$D112*(1+(#REF!/100))^$S$3,0)</f>
        <v>#REF!</v>
      </c>
      <c r="T112" s="25" t="e">
        <f>IF($T$3&lt;=#REF!,$D112*(1+(#REF!/100))^$T$3,0)</f>
        <v>#REF!</v>
      </c>
      <c r="U112" s="25" t="e">
        <f>IF($U$3&lt;=#REF!,$D112*(1+(#REF!/100))^$U$3,0)</f>
        <v>#REF!</v>
      </c>
      <c r="V112" s="25" t="e">
        <f>IF($V$3&lt;=#REF!,$D112*(1+(#REF!/100))^$V$3,0)</f>
        <v>#REF!</v>
      </c>
      <c r="W112" s="25" t="e">
        <f>IF($W$3&lt;=#REF!,$D112*(1+(#REF!/100))^$W$3,0)</f>
        <v>#REF!</v>
      </c>
      <c r="X112" s="25" t="e">
        <f>IF($X$3&lt;=#REF!,$D112*(1+(#REF!/100))^$X$3,0)</f>
        <v>#REF!</v>
      </c>
      <c r="Y112" s="25" t="e">
        <f>IF($Y$3&lt;=#REF!,$D112*(1+(#REF!/100))^$Y$3,0)</f>
        <v>#REF!</v>
      </c>
      <c r="Z112" s="25" t="e">
        <f>IF($Z$3&lt;=#REF!,$D112*(1+(#REF!/100))^$Z$3,0)</f>
        <v>#REF!</v>
      </c>
      <c r="AA112" s="25" t="e">
        <f>IF($AA$3&lt;=#REF!,$D112*(1+(#REF!/100))^$AA$3,0)</f>
        <v>#REF!</v>
      </c>
      <c r="AB112" s="25" t="e">
        <f>IF($AB$3&lt;=#REF!,$D112*(1+(#REF!/100))^$AB$3,0)</f>
        <v>#REF!</v>
      </c>
      <c r="AC112" s="25" t="e">
        <f>IF($AC$3&lt;=#REF!,$D112*(1+(#REF!/100))^$AC$3,0)</f>
        <v>#REF!</v>
      </c>
      <c r="AD112" s="25" t="e">
        <f>IF($AD$3&lt;=#REF!,$D112*(1+(#REF!/100))^$AD$3,0)</f>
        <v>#REF!</v>
      </c>
      <c r="AE112" s="25" t="e">
        <f>IF($AE$3&lt;=#REF!,$D112*(1+(#REF!/100))^$AE$3,0)</f>
        <v>#REF!</v>
      </c>
      <c r="AF112" s="25" t="e">
        <f>IF($AF$3&lt;=#REF!,$D112*(1+(#REF!/100))^$AF$3,0)</f>
        <v>#REF!</v>
      </c>
      <c r="AG112" s="25" t="e">
        <f>IF($AG$3&lt;=#REF!,$D112*(1+(#REF!/100))^$AG$3,0)</f>
        <v>#REF!</v>
      </c>
      <c r="AH112" s="25" t="e">
        <f>IF($AH$3&lt;=#REF!,$D112*(1+(#REF!/100))^$AH$3,0)</f>
        <v>#REF!</v>
      </c>
      <c r="AI112" s="25" t="e">
        <f>IF($AI$3&lt;=#REF!,$D112*(1+(#REF!/100))^$AI$3,0)</f>
        <v>#REF!</v>
      </c>
      <c r="AJ112" s="17" t="e">
        <f>IF($AJ$3&lt;=#REF!,$D112*(1+(#REF!/100))^$AJ$3,0)</f>
        <v>#REF!</v>
      </c>
      <c r="AK112" s="17" t="e">
        <f>IF($AK$3&lt;=#REF!,$D112*(1+(#REF!/100))^$AK$3,0)</f>
        <v>#REF!</v>
      </c>
      <c r="AL112" s="17" t="e">
        <f>IF($AL$3&lt;=#REF!,$D112*(1+(#REF!/100))^$AL$3,0)</f>
        <v>#REF!</v>
      </c>
      <c r="AM112" s="17" t="e">
        <f>IF($AM$3&lt;=#REF!,$D112*(1+(#REF!/100))^$AM$3,0)</f>
        <v>#REF!</v>
      </c>
      <c r="AN112" s="17" t="e">
        <f>IF($AN$3&lt;=#REF!,$D112*(1+(#REF!/100))^$AN$3,0)</f>
        <v>#REF!</v>
      </c>
      <c r="AO112" s="17" t="e">
        <f>IF($AO$3&lt;=#REF!,$D112*(1+(#REF!/100))^$AO$3,0)</f>
        <v>#REF!</v>
      </c>
      <c r="AP112" s="17" t="e">
        <f>IF($AP$3&lt;=#REF!,$D112*(1+(#REF!/100))^$AP$3,0)</f>
        <v>#REF!</v>
      </c>
      <c r="AQ112" s="17" t="e">
        <f>IF($AQ$3&lt;=#REF!,$D112*(1+(#REF!/100))^$AQ$3,0)</f>
        <v>#REF!</v>
      </c>
      <c r="AR112" s="17" t="e">
        <f>IF($AR$3&lt;=#REF!,$D112*(1+(#REF!/100))^$AR$3,0)</f>
        <v>#REF!</v>
      </c>
      <c r="AS112" s="17" t="e">
        <f>IF($AS$3&lt;=#REF!,$D112*(1+(#REF!/100))^$AS$3,0)</f>
        <v>#REF!</v>
      </c>
    </row>
    <row r="113" spans="2:45" x14ac:dyDescent="0.25">
      <c r="B113" s="2" t="e">
        <f>#REF!</f>
        <v>#REF!</v>
      </c>
      <c r="C113" s="20"/>
      <c r="D113" s="19" t="e">
        <f>#REF!*#REF!</f>
        <v>#REF!</v>
      </c>
      <c r="E113" s="17" t="e">
        <f>NPV(#REF!,'Costos operativos proyectados'!F113:AI113)</f>
        <v>#REF!</v>
      </c>
      <c r="F113" s="25" t="e">
        <f>IF($F$3&lt;=#REF!,$D113*(1+(#REF!/100))^$F$3,0)</f>
        <v>#REF!</v>
      </c>
      <c r="G113" s="25" t="e">
        <f>IF($G$3&lt;=#REF!,$D113*(1+(#REF!/100))^$G$3,0)</f>
        <v>#REF!</v>
      </c>
      <c r="H113" s="25" t="e">
        <f>IF($H$3&lt;=#REF!,$D113*(1+(#REF!/100))^$H$3,0)</f>
        <v>#REF!</v>
      </c>
      <c r="I113" s="25" t="e">
        <f>IF($I$3&lt;=#REF!,$D113*(1+(#REF!/100))^$I$3,0)</f>
        <v>#REF!</v>
      </c>
      <c r="J113" s="25" t="e">
        <f>IF($J$3&lt;=#REF!,$D113*(1+(#REF!/100))^$J$3,0)</f>
        <v>#REF!</v>
      </c>
      <c r="K113" s="25" t="e">
        <f>IF($K$3&lt;=#REF!,$D113*(1+(#REF!/100))^$K$3,0)</f>
        <v>#REF!</v>
      </c>
      <c r="L113" s="25" t="e">
        <f>IF($L$3&lt;=#REF!,$D113*(1+(#REF!/100))^$L$3,0)</f>
        <v>#REF!</v>
      </c>
      <c r="M113" s="25" t="e">
        <f>IF($M$3&lt;=#REF!,$D113*(1+(#REF!/100))^$M$3,0)</f>
        <v>#REF!</v>
      </c>
      <c r="N113" s="25" t="e">
        <f>IF($N$3&lt;=#REF!,$D113*(1+(#REF!/100))^$N$3,0)</f>
        <v>#REF!</v>
      </c>
      <c r="O113" s="25" t="e">
        <f>IF($O$3&lt;=#REF!,$D113*(1+(#REF!/100))^$O$3,0)</f>
        <v>#REF!</v>
      </c>
      <c r="P113" s="25" t="e">
        <f>IF($P$3&lt;=#REF!,$D113*(1+(#REF!/100))^$P$3,0)</f>
        <v>#REF!</v>
      </c>
      <c r="Q113" s="25" t="e">
        <f>IF($Q$3&lt;=#REF!,$D113*(1+(#REF!/100))^$Q$3,0)</f>
        <v>#REF!</v>
      </c>
      <c r="R113" s="25" t="e">
        <f>IF($R$3&lt;=#REF!,$D113*(1+(#REF!/100))^$R$3,0)</f>
        <v>#REF!</v>
      </c>
      <c r="S113" s="25" t="e">
        <f>IF($S$3&lt;=#REF!,$D113*(1+(#REF!/100))^$S$3,0)</f>
        <v>#REF!</v>
      </c>
      <c r="T113" s="25" t="e">
        <f>IF($T$3&lt;=#REF!,$D113*(1+(#REF!/100))^$T$3,0)</f>
        <v>#REF!</v>
      </c>
      <c r="U113" s="25" t="e">
        <f>IF($U$3&lt;=#REF!,$D113*(1+(#REF!/100))^$U$3,0)</f>
        <v>#REF!</v>
      </c>
      <c r="V113" s="25" t="e">
        <f>IF($V$3&lt;=#REF!,$D113*(1+(#REF!/100))^$V$3,0)</f>
        <v>#REF!</v>
      </c>
      <c r="W113" s="25" t="e">
        <f>IF($W$3&lt;=#REF!,$D113*(1+(#REF!/100))^$W$3,0)</f>
        <v>#REF!</v>
      </c>
      <c r="X113" s="25" t="e">
        <f>IF($X$3&lt;=#REF!,$D113*(1+(#REF!/100))^$X$3,0)</f>
        <v>#REF!</v>
      </c>
      <c r="Y113" s="25" t="e">
        <f>IF($Y$3&lt;=#REF!,$D113*(1+(#REF!/100))^$Y$3,0)</f>
        <v>#REF!</v>
      </c>
      <c r="Z113" s="25" t="e">
        <f>IF($Z$3&lt;=#REF!,$D113*(1+(#REF!/100))^$Z$3,0)</f>
        <v>#REF!</v>
      </c>
      <c r="AA113" s="25" t="e">
        <f>IF($AA$3&lt;=#REF!,$D113*(1+(#REF!/100))^$AA$3,0)</f>
        <v>#REF!</v>
      </c>
      <c r="AB113" s="25" t="e">
        <f>IF($AB$3&lt;=#REF!,$D113*(1+(#REF!/100))^$AB$3,0)</f>
        <v>#REF!</v>
      </c>
      <c r="AC113" s="25" t="e">
        <f>IF($AC$3&lt;=#REF!,$D113*(1+(#REF!/100))^$AC$3,0)</f>
        <v>#REF!</v>
      </c>
      <c r="AD113" s="25" t="e">
        <f>IF($AD$3&lt;=#REF!,$D113*(1+(#REF!/100))^$AD$3,0)</f>
        <v>#REF!</v>
      </c>
      <c r="AE113" s="25" t="e">
        <f>IF($AE$3&lt;=#REF!,$D113*(1+(#REF!/100))^$AE$3,0)</f>
        <v>#REF!</v>
      </c>
      <c r="AF113" s="25" t="e">
        <f>IF($AF$3&lt;=#REF!,$D113*(1+(#REF!/100))^$AF$3,0)</f>
        <v>#REF!</v>
      </c>
      <c r="AG113" s="25" t="e">
        <f>IF($AG$3&lt;=#REF!,$D113*(1+(#REF!/100))^$AG$3,0)</f>
        <v>#REF!</v>
      </c>
      <c r="AH113" s="25" t="e">
        <f>IF($AH$3&lt;=#REF!,$D113*(1+(#REF!/100))^$AH$3,0)</f>
        <v>#REF!</v>
      </c>
      <c r="AI113" s="25" t="e">
        <f>IF($AI$3&lt;=#REF!,$D113*(1+(#REF!/100))^$AI$3,0)</f>
        <v>#REF!</v>
      </c>
      <c r="AJ113" s="17" t="e">
        <f>IF($AJ$3&lt;=#REF!,$D113*(1+(#REF!/100))^$AJ$3,0)</f>
        <v>#REF!</v>
      </c>
      <c r="AK113" s="17" t="e">
        <f>IF($AK$3&lt;=#REF!,$D113*(1+(#REF!/100))^$AK$3,0)</f>
        <v>#REF!</v>
      </c>
      <c r="AL113" s="17" t="e">
        <f>IF($AL$3&lt;=#REF!,$D113*(1+(#REF!/100))^$AL$3,0)</f>
        <v>#REF!</v>
      </c>
      <c r="AM113" s="17" t="e">
        <f>IF($AM$3&lt;=#REF!,$D113*(1+(#REF!/100))^$AM$3,0)</f>
        <v>#REF!</v>
      </c>
      <c r="AN113" s="17" t="e">
        <f>IF($AN$3&lt;=#REF!,$D113*(1+(#REF!/100))^$AN$3,0)</f>
        <v>#REF!</v>
      </c>
      <c r="AO113" s="17" t="e">
        <f>IF($AO$3&lt;=#REF!,$D113*(1+(#REF!/100))^$AO$3,0)</f>
        <v>#REF!</v>
      </c>
      <c r="AP113" s="17" t="e">
        <f>IF($AP$3&lt;=#REF!,$D113*(1+(#REF!/100))^$AP$3,0)</f>
        <v>#REF!</v>
      </c>
      <c r="AQ113" s="17" t="e">
        <f>IF($AQ$3&lt;=#REF!,$D113*(1+(#REF!/100))^$AQ$3,0)</f>
        <v>#REF!</v>
      </c>
      <c r="AR113" s="17" t="e">
        <f>IF($AR$3&lt;=#REF!,$D113*(1+(#REF!/100))^$AR$3,0)</f>
        <v>#REF!</v>
      </c>
      <c r="AS113" s="17" t="e">
        <f>IF($AS$3&lt;=#REF!,$D113*(1+(#REF!/100))^$AS$3,0)</f>
        <v>#REF!</v>
      </c>
    </row>
    <row r="114" spans="2:45" x14ac:dyDescent="0.25">
      <c r="B114" s="2" t="e">
        <f>#REF!</f>
        <v>#REF!</v>
      </c>
      <c r="C114" s="20"/>
      <c r="D114" s="19" t="e">
        <f>#REF!*#REF!</f>
        <v>#REF!</v>
      </c>
      <c r="E114" s="17" t="e">
        <f>NPV(#REF!,'Costos operativos proyectados'!F114:AI114)</f>
        <v>#REF!</v>
      </c>
      <c r="F114" s="25" t="e">
        <f>IF($F$3&lt;=#REF!,$D114*(1+(#REF!/100))^$F$3,0)</f>
        <v>#REF!</v>
      </c>
      <c r="G114" s="25" t="e">
        <f>IF($G$3&lt;=#REF!,$D114*(1+(#REF!/100))^$G$3,0)</f>
        <v>#REF!</v>
      </c>
      <c r="H114" s="25" t="e">
        <f>IF($H$3&lt;=#REF!,$D114*(1+(#REF!/100))^$H$3,0)</f>
        <v>#REF!</v>
      </c>
      <c r="I114" s="25" t="e">
        <f>IF($I$3&lt;=#REF!,$D114*(1+(#REF!/100))^$I$3,0)</f>
        <v>#REF!</v>
      </c>
      <c r="J114" s="25" t="e">
        <f>IF($J$3&lt;=#REF!,$D114*(1+(#REF!/100))^$J$3,0)</f>
        <v>#REF!</v>
      </c>
      <c r="K114" s="25" t="e">
        <f>IF($K$3&lt;=#REF!,$D114*(1+(#REF!/100))^$K$3,0)</f>
        <v>#REF!</v>
      </c>
      <c r="L114" s="25" t="e">
        <f>IF($L$3&lt;=#REF!,$D114*(1+(#REF!/100))^$L$3,0)</f>
        <v>#REF!</v>
      </c>
      <c r="M114" s="25" t="e">
        <f>IF($M$3&lt;=#REF!,$D114*(1+(#REF!/100))^$M$3,0)</f>
        <v>#REF!</v>
      </c>
      <c r="N114" s="25" t="e">
        <f>IF($N$3&lt;=#REF!,$D114*(1+(#REF!/100))^$N$3,0)</f>
        <v>#REF!</v>
      </c>
      <c r="O114" s="25" t="e">
        <f>IF($O$3&lt;=#REF!,$D114*(1+(#REF!/100))^$O$3,0)</f>
        <v>#REF!</v>
      </c>
      <c r="P114" s="25" t="e">
        <f>IF($P$3&lt;=#REF!,$D114*(1+(#REF!/100))^$P$3,0)</f>
        <v>#REF!</v>
      </c>
      <c r="Q114" s="25" t="e">
        <f>IF($Q$3&lt;=#REF!,$D114*(1+(#REF!/100))^$Q$3,0)</f>
        <v>#REF!</v>
      </c>
      <c r="R114" s="25" t="e">
        <f>IF($R$3&lt;=#REF!,$D114*(1+(#REF!/100))^$R$3,0)</f>
        <v>#REF!</v>
      </c>
      <c r="S114" s="25" t="e">
        <f>IF($S$3&lt;=#REF!,$D114*(1+(#REF!/100))^$S$3,0)</f>
        <v>#REF!</v>
      </c>
      <c r="T114" s="25" t="e">
        <f>IF($T$3&lt;=#REF!,$D114*(1+(#REF!/100))^$T$3,0)</f>
        <v>#REF!</v>
      </c>
      <c r="U114" s="25" t="e">
        <f>IF($U$3&lt;=#REF!,$D114*(1+(#REF!/100))^$U$3,0)</f>
        <v>#REF!</v>
      </c>
      <c r="V114" s="25" t="e">
        <f>IF($V$3&lt;=#REF!,$D114*(1+(#REF!/100))^$V$3,0)</f>
        <v>#REF!</v>
      </c>
      <c r="W114" s="25" t="e">
        <f>IF($W$3&lt;=#REF!,$D114*(1+(#REF!/100))^$W$3,0)</f>
        <v>#REF!</v>
      </c>
      <c r="X114" s="25" t="e">
        <f>IF($X$3&lt;=#REF!,$D114*(1+(#REF!/100))^$X$3,0)</f>
        <v>#REF!</v>
      </c>
      <c r="Y114" s="25" t="e">
        <f>IF($Y$3&lt;=#REF!,$D114*(1+(#REF!/100))^$Y$3,0)</f>
        <v>#REF!</v>
      </c>
      <c r="Z114" s="25" t="e">
        <f>IF($Z$3&lt;=#REF!,$D114*(1+(#REF!/100))^$Z$3,0)</f>
        <v>#REF!</v>
      </c>
      <c r="AA114" s="25" t="e">
        <f>IF($AA$3&lt;=#REF!,$D114*(1+(#REF!/100))^$AA$3,0)</f>
        <v>#REF!</v>
      </c>
      <c r="AB114" s="25" t="e">
        <f>IF($AB$3&lt;=#REF!,$D114*(1+(#REF!/100))^$AB$3,0)</f>
        <v>#REF!</v>
      </c>
      <c r="AC114" s="25" t="e">
        <f>IF($AC$3&lt;=#REF!,$D114*(1+(#REF!/100))^$AC$3,0)</f>
        <v>#REF!</v>
      </c>
      <c r="AD114" s="25" t="e">
        <f>IF($AD$3&lt;=#REF!,$D114*(1+(#REF!/100))^$AD$3,0)</f>
        <v>#REF!</v>
      </c>
      <c r="AE114" s="25" t="e">
        <f>IF($AE$3&lt;=#REF!,$D114*(1+(#REF!/100))^$AE$3,0)</f>
        <v>#REF!</v>
      </c>
      <c r="AF114" s="25" t="e">
        <f>IF($AF$3&lt;=#REF!,$D114*(1+(#REF!/100))^$AF$3,0)</f>
        <v>#REF!</v>
      </c>
      <c r="AG114" s="25" t="e">
        <f>IF($AG$3&lt;=#REF!,$D114*(1+(#REF!/100))^$AG$3,0)</f>
        <v>#REF!</v>
      </c>
      <c r="AH114" s="25" t="e">
        <f>IF($AH$3&lt;=#REF!,$D114*(1+(#REF!/100))^$AH$3,0)</f>
        <v>#REF!</v>
      </c>
      <c r="AI114" s="25" t="e">
        <f>IF($AI$3&lt;=#REF!,$D114*(1+(#REF!/100))^$AI$3,0)</f>
        <v>#REF!</v>
      </c>
      <c r="AJ114" s="17" t="e">
        <f>IF($AJ$3&lt;=#REF!,$D114*(1+(#REF!/100))^$AJ$3,0)</f>
        <v>#REF!</v>
      </c>
      <c r="AK114" s="17" t="e">
        <f>IF($AK$3&lt;=#REF!,$D114*(1+(#REF!/100))^$AK$3,0)</f>
        <v>#REF!</v>
      </c>
      <c r="AL114" s="17" t="e">
        <f>IF($AL$3&lt;=#REF!,$D114*(1+(#REF!/100))^$AL$3,0)</f>
        <v>#REF!</v>
      </c>
      <c r="AM114" s="17" t="e">
        <f>IF($AM$3&lt;=#REF!,$D114*(1+(#REF!/100))^$AM$3,0)</f>
        <v>#REF!</v>
      </c>
      <c r="AN114" s="17" t="e">
        <f>IF($AN$3&lt;=#REF!,$D114*(1+(#REF!/100))^$AN$3,0)</f>
        <v>#REF!</v>
      </c>
      <c r="AO114" s="17" t="e">
        <f>IF($AO$3&lt;=#REF!,$D114*(1+(#REF!/100))^$AO$3,0)</f>
        <v>#REF!</v>
      </c>
      <c r="AP114" s="17" t="e">
        <f>IF($AP$3&lt;=#REF!,$D114*(1+(#REF!/100))^$AP$3,0)</f>
        <v>#REF!</v>
      </c>
      <c r="AQ114" s="17" t="e">
        <f>IF($AQ$3&lt;=#REF!,$D114*(1+(#REF!/100))^$AQ$3,0)</f>
        <v>#REF!</v>
      </c>
      <c r="AR114" s="17" t="e">
        <f>IF($AR$3&lt;=#REF!,$D114*(1+(#REF!/100))^$AR$3,0)</f>
        <v>#REF!</v>
      </c>
      <c r="AS114" s="17" t="e">
        <f>IF($AS$3&lt;=#REF!,$D114*(1+(#REF!/100))^$AS$3,0)</f>
        <v>#REF!</v>
      </c>
    </row>
    <row r="115" spans="2:45" x14ac:dyDescent="0.25">
      <c r="B115" s="2" t="e">
        <f>#REF!</f>
        <v>#REF!</v>
      </c>
      <c r="C115" s="21"/>
      <c r="D115" s="19" t="e">
        <f>#REF!*#REF!</f>
        <v>#REF!</v>
      </c>
      <c r="E115" s="17" t="e">
        <f>NPV(#REF!,'Costos operativos proyectados'!F115:AI115)</f>
        <v>#REF!</v>
      </c>
      <c r="F115" s="25" t="e">
        <f>IF($F$3&lt;=#REF!,$D115*(1+(#REF!/100))^$F$3,0)</f>
        <v>#REF!</v>
      </c>
      <c r="G115" s="25" t="e">
        <f>IF($G$3&lt;=#REF!,$D115*(1+(#REF!/100))^$G$3,0)</f>
        <v>#REF!</v>
      </c>
      <c r="H115" s="25" t="e">
        <f>IF($H$3&lt;=#REF!,$D115*(1+(#REF!/100))^$H$3,0)</f>
        <v>#REF!</v>
      </c>
      <c r="I115" s="25" t="e">
        <f>IF($I$3&lt;=#REF!,$D115*(1+(#REF!/100))^$I$3,0)</f>
        <v>#REF!</v>
      </c>
      <c r="J115" s="25" t="e">
        <f>IF($J$3&lt;=#REF!,$D115*(1+(#REF!/100))^$J$3,0)</f>
        <v>#REF!</v>
      </c>
      <c r="K115" s="25" t="e">
        <f>IF($K$3&lt;=#REF!,$D115*(1+(#REF!/100))^$K$3,0)</f>
        <v>#REF!</v>
      </c>
      <c r="L115" s="25" t="e">
        <f>IF($L$3&lt;=#REF!,$D115*(1+(#REF!/100))^$L$3,0)</f>
        <v>#REF!</v>
      </c>
      <c r="M115" s="25" t="e">
        <f>IF($M$3&lt;=#REF!,$D115*(1+(#REF!/100))^$M$3,0)</f>
        <v>#REF!</v>
      </c>
      <c r="N115" s="25" t="e">
        <f>IF($N$3&lt;=#REF!,$D115*(1+(#REF!/100))^$N$3,0)</f>
        <v>#REF!</v>
      </c>
      <c r="O115" s="25" t="e">
        <f>IF($O$3&lt;=#REF!,$D115*(1+(#REF!/100))^$O$3,0)</f>
        <v>#REF!</v>
      </c>
      <c r="P115" s="25" t="e">
        <f>IF($P$3&lt;=#REF!,$D115*(1+(#REF!/100))^$P$3,0)</f>
        <v>#REF!</v>
      </c>
      <c r="Q115" s="25" t="e">
        <f>IF($Q$3&lt;=#REF!,$D115*(1+(#REF!/100))^$Q$3,0)</f>
        <v>#REF!</v>
      </c>
      <c r="R115" s="25" t="e">
        <f>IF($R$3&lt;=#REF!,$D115*(1+(#REF!/100))^$R$3,0)</f>
        <v>#REF!</v>
      </c>
      <c r="S115" s="25" t="e">
        <f>IF($S$3&lt;=#REF!,$D115*(1+(#REF!/100))^$S$3,0)</f>
        <v>#REF!</v>
      </c>
      <c r="T115" s="25" t="e">
        <f>IF($T$3&lt;=#REF!,$D115*(1+(#REF!/100))^$T$3,0)</f>
        <v>#REF!</v>
      </c>
      <c r="U115" s="25" t="e">
        <f>IF($U$3&lt;=#REF!,$D115*(1+(#REF!/100))^$U$3,0)</f>
        <v>#REF!</v>
      </c>
      <c r="V115" s="25" t="e">
        <f>IF($V$3&lt;=#REF!,$D115*(1+(#REF!/100))^$V$3,0)</f>
        <v>#REF!</v>
      </c>
      <c r="W115" s="25" t="e">
        <f>IF($W$3&lt;=#REF!,$D115*(1+(#REF!/100))^$W$3,0)</f>
        <v>#REF!</v>
      </c>
      <c r="X115" s="25" t="e">
        <f>IF($X$3&lt;=#REF!,$D115*(1+(#REF!/100))^$X$3,0)</f>
        <v>#REF!</v>
      </c>
      <c r="Y115" s="25" t="e">
        <f>IF($Y$3&lt;=#REF!,$D115*(1+(#REF!/100))^$Y$3,0)</f>
        <v>#REF!</v>
      </c>
      <c r="Z115" s="25" t="e">
        <f>IF($Z$3&lt;=#REF!,$D115*(1+(#REF!/100))^$Z$3,0)</f>
        <v>#REF!</v>
      </c>
      <c r="AA115" s="25" t="e">
        <f>IF($AA$3&lt;=#REF!,$D115*(1+(#REF!/100))^$AA$3,0)</f>
        <v>#REF!</v>
      </c>
      <c r="AB115" s="25" t="e">
        <f>IF($AB$3&lt;=#REF!,$D115*(1+(#REF!/100))^$AB$3,0)</f>
        <v>#REF!</v>
      </c>
      <c r="AC115" s="25" t="e">
        <f>IF($AC$3&lt;=#REF!,$D115*(1+(#REF!/100))^$AC$3,0)</f>
        <v>#REF!</v>
      </c>
      <c r="AD115" s="25" t="e">
        <f>IF($AD$3&lt;=#REF!,$D115*(1+(#REF!/100))^$AD$3,0)</f>
        <v>#REF!</v>
      </c>
      <c r="AE115" s="25" t="e">
        <f>IF($AE$3&lt;=#REF!,$D115*(1+(#REF!/100))^$AE$3,0)</f>
        <v>#REF!</v>
      </c>
      <c r="AF115" s="25" t="e">
        <f>IF($AF$3&lt;=#REF!,$D115*(1+(#REF!/100))^$AF$3,0)</f>
        <v>#REF!</v>
      </c>
      <c r="AG115" s="25" t="e">
        <f>IF($AG$3&lt;=#REF!,$D115*(1+(#REF!/100))^$AG$3,0)</f>
        <v>#REF!</v>
      </c>
      <c r="AH115" s="25" t="e">
        <f>IF($AH$3&lt;=#REF!,$D115*(1+(#REF!/100))^$AH$3,0)</f>
        <v>#REF!</v>
      </c>
      <c r="AI115" s="25" t="e">
        <f>IF($AI$3&lt;=#REF!,$D115*(1+(#REF!/100))^$AI$3,0)</f>
        <v>#REF!</v>
      </c>
      <c r="AJ115" s="17" t="e">
        <f>IF($AJ$3&lt;=#REF!,$D115*(1+(#REF!/100))^$AJ$3,0)</f>
        <v>#REF!</v>
      </c>
      <c r="AK115" s="17" t="e">
        <f>IF($AK$3&lt;=#REF!,$D115*(1+(#REF!/100))^$AK$3,0)</f>
        <v>#REF!</v>
      </c>
      <c r="AL115" s="17" t="e">
        <f>IF($AL$3&lt;=#REF!,$D115*(1+(#REF!/100))^$AL$3,0)</f>
        <v>#REF!</v>
      </c>
      <c r="AM115" s="17" t="e">
        <f>IF($AM$3&lt;=#REF!,$D115*(1+(#REF!/100))^$AM$3,0)</f>
        <v>#REF!</v>
      </c>
      <c r="AN115" s="17" t="e">
        <f>IF($AN$3&lt;=#REF!,$D115*(1+(#REF!/100))^$AN$3,0)</f>
        <v>#REF!</v>
      </c>
      <c r="AO115" s="17" t="e">
        <f>IF($AO$3&lt;=#REF!,$D115*(1+(#REF!/100))^$AO$3,0)</f>
        <v>#REF!</v>
      </c>
      <c r="AP115" s="17" t="e">
        <f>IF($AP$3&lt;=#REF!,$D115*(1+(#REF!/100))^$AP$3,0)</f>
        <v>#REF!</v>
      </c>
      <c r="AQ115" s="17" t="e">
        <f>IF($AQ$3&lt;=#REF!,$D115*(1+(#REF!/100))^$AQ$3,0)</f>
        <v>#REF!</v>
      </c>
      <c r="AR115" s="17" t="e">
        <f>IF($AR$3&lt;=#REF!,$D115*(1+(#REF!/100))^$AR$3,0)</f>
        <v>#REF!</v>
      </c>
      <c r="AS115" s="17" t="e">
        <f>IF($AS$3&lt;=#REF!,$D115*(1+(#REF!/100))^$AS$3,0)</f>
        <v>#REF!</v>
      </c>
    </row>
    <row r="116" spans="2:45" x14ac:dyDescent="0.25">
      <c r="B116" s="2" t="e">
        <f>#REF!</f>
        <v>#REF!</v>
      </c>
      <c r="C116" s="20"/>
      <c r="D116" s="19" t="e">
        <f>#REF!*#REF!</f>
        <v>#REF!</v>
      </c>
      <c r="E116" s="17" t="e">
        <f>NPV(#REF!,'Costos operativos proyectados'!F116:AI116)</f>
        <v>#REF!</v>
      </c>
      <c r="F116" s="25" t="e">
        <f>IF($F$3&lt;=#REF!,$D116*(1+(#REF!/100))^$F$3,0)</f>
        <v>#REF!</v>
      </c>
      <c r="G116" s="25" t="e">
        <f>IF($G$3&lt;=#REF!,$D116*(1+(#REF!/100))^$G$3,0)</f>
        <v>#REF!</v>
      </c>
      <c r="H116" s="25" t="e">
        <f>IF($H$3&lt;=#REF!,$D116*(1+(#REF!/100))^$H$3,0)</f>
        <v>#REF!</v>
      </c>
      <c r="I116" s="25" t="e">
        <f>IF($I$3&lt;=#REF!,$D116*(1+(#REF!/100))^$I$3,0)</f>
        <v>#REF!</v>
      </c>
      <c r="J116" s="25" t="e">
        <f>IF($J$3&lt;=#REF!,$D116*(1+(#REF!/100))^$J$3,0)</f>
        <v>#REF!</v>
      </c>
      <c r="K116" s="25" t="e">
        <f>IF($K$3&lt;=#REF!,$D116*(1+(#REF!/100))^$K$3,0)</f>
        <v>#REF!</v>
      </c>
      <c r="L116" s="25" t="e">
        <f>IF($L$3&lt;=#REF!,$D116*(1+(#REF!/100))^$L$3,0)</f>
        <v>#REF!</v>
      </c>
      <c r="M116" s="25" t="e">
        <f>IF($M$3&lt;=#REF!,$D116*(1+(#REF!/100))^$M$3,0)</f>
        <v>#REF!</v>
      </c>
      <c r="N116" s="25" t="e">
        <f>IF($N$3&lt;=#REF!,$D116*(1+(#REF!/100))^$N$3,0)</f>
        <v>#REF!</v>
      </c>
      <c r="O116" s="25" t="e">
        <f>IF($O$3&lt;=#REF!,$D116*(1+(#REF!/100))^$O$3,0)</f>
        <v>#REF!</v>
      </c>
      <c r="P116" s="25" t="e">
        <f>IF($P$3&lt;=#REF!,$D116*(1+(#REF!/100))^$P$3,0)</f>
        <v>#REF!</v>
      </c>
      <c r="Q116" s="25" t="e">
        <f>IF($Q$3&lt;=#REF!,$D116*(1+(#REF!/100))^$Q$3,0)</f>
        <v>#REF!</v>
      </c>
      <c r="R116" s="25" t="e">
        <f>IF($R$3&lt;=#REF!,$D116*(1+(#REF!/100))^$R$3,0)</f>
        <v>#REF!</v>
      </c>
      <c r="S116" s="25" t="e">
        <f>IF($S$3&lt;=#REF!,$D116*(1+(#REF!/100))^$S$3,0)</f>
        <v>#REF!</v>
      </c>
      <c r="T116" s="25" t="e">
        <f>IF($T$3&lt;=#REF!,$D116*(1+(#REF!/100))^$T$3,0)</f>
        <v>#REF!</v>
      </c>
      <c r="U116" s="25" t="e">
        <f>IF($U$3&lt;=#REF!,$D116*(1+(#REF!/100))^$U$3,0)</f>
        <v>#REF!</v>
      </c>
      <c r="V116" s="25" t="e">
        <f>IF($V$3&lt;=#REF!,$D116*(1+(#REF!/100))^$V$3,0)</f>
        <v>#REF!</v>
      </c>
      <c r="W116" s="25" t="e">
        <f>IF($W$3&lt;=#REF!,$D116*(1+(#REF!/100))^$W$3,0)</f>
        <v>#REF!</v>
      </c>
      <c r="X116" s="25" t="e">
        <f>IF($X$3&lt;=#REF!,$D116*(1+(#REF!/100))^$X$3,0)</f>
        <v>#REF!</v>
      </c>
      <c r="Y116" s="25" t="e">
        <f>IF($Y$3&lt;=#REF!,$D116*(1+(#REF!/100))^$Y$3,0)</f>
        <v>#REF!</v>
      </c>
      <c r="Z116" s="25" t="e">
        <f>IF($Z$3&lt;=#REF!,$D116*(1+(#REF!/100))^$Z$3,0)</f>
        <v>#REF!</v>
      </c>
      <c r="AA116" s="25" t="e">
        <f>IF($AA$3&lt;=#REF!,$D116*(1+(#REF!/100))^$AA$3,0)</f>
        <v>#REF!</v>
      </c>
      <c r="AB116" s="25" t="e">
        <f>IF($AB$3&lt;=#REF!,$D116*(1+(#REF!/100))^$AB$3,0)</f>
        <v>#REF!</v>
      </c>
      <c r="AC116" s="25" t="e">
        <f>IF($AC$3&lt;=#REF!,$D116*(1+(#REF!/100))^$AC$3,0)</f>
        <v>#REF!</v>
      </c>
      <c r="AD116" s="25" t="e">
        <f>IF($AD$3&lt;=#REF!,$D116*(1+(#REF!/100))^$AD$3,0)</f>
        <v>#REF!</v>
      </c>
      <c r="AE116" s="25" t="e">
        <f>IF($AE$3&lt;=#REF!,$D116*(1+(#REF!/100))^$AE$3,0)</f>
        <v>#REF!</v>
      </c>
      <c r="AF116" s="25" t="e">
        <f>IF($AF$3&lt;=#REF!,$D116*(1+(#REF!/100))^$AF$3,0)</f>
        <v>#REF!</v>
      </c>
      <c r="AG116" s="25" t="e">
        <f>IF($AG$3&lt;=#REF!,$D116*(1+(#REF!/100))^$AG$3,0)</f>
        <v>#REF!</v>
      </c>
      <c r="AH116" s="25" t="e">
        <f>IF($AH$3&lt;=#REF!,$D116*(1+(#REF!/100))^$AH$3,0)</f>
        <v>#REF!</v>
      </c>
      <c r="AI116" s="25" t="e">
        <f>IF($AI$3&lt;=#REF!,$D116*(1+(#REF!/100))^$AI$3,0)</f>
        <v>#REF!</v>
      </c>
      <c r="AJ116" s="17" t="e">
        <f>IF($AJ$3&lt;=#REF!,$D116*(1+(#REF!/100))^$AJ$3,0)</f>
        <v>#REF!</v>
      </c>
      <c r="AK116" s="17" t="e">
        <f>IF($AK$3&lt;=#REF!,$D116*(1+(#REF!/100))^$AK$3,0)</f>
        <v>#REF!</v>
      </c>
      <c r="AL116" s="17" t="e">
        <f>IF($AL$3&lt;=#REF!,$D116*(1+(#REF!/100))^$AL$3,0)</f>
        <v>#REF!</v>
      </c>
      <c r="AM116" s="17" t="e">
        <f>IF($AM$3&lt;=#REF!,$D116*(1+(#REF!/100))^$AM$3,0)</f>
        <v>#REF!</v>
      </c>
      <c r="AN116" s="17" t="e">
        <f>IF($AN$3&lt;=#REF!,$D116*(1+(#REF!/100))^$AN$3,0)</f>
        <v>#REF!</v>
      </c>
      <c r="AO116" s="17" t="e">
        <f>IF($AO$3&lt;=#REF!,$D116*(1+(#REF!/100))^$AO$3,0)</f>
        <v>#REF!</v>
      </c>
      <c r="AP116" s="17" t="e">
        <f>IF($AP$3&lt;=#REF!,$D116*(1+(#REF!/100))^$AP$3,0)</f>
        <v>#REF!</v>
      </c>
      <c r="AQ116" s="17" t="e">
        <f>IF($AQ$3&lt;=#REF!,$D116*(1+(#REF!/100))^$AQ$3,0)</f>
        <v>#REF!</v>
      </c>
      <c r="AR116" s="17" t="e">
        <f>IF($AR$3&lt;=#REF!,$D116*(1+(#REF!/100))^$AR$3,0)</f>
        <v>#REF!</v>
      </c>
      <c r="AS116" s="17" t="e">
        <f>IF($AS$3&lt;=#REF!,$D116*(1+(#REF!/100))^$AS$3,0)</f>
        <v>#REF!</v>
      </c>
    </row>
    <row r="117" spans="2:45" x14ac:dyDescent="0.25">
      <c r="B117" s="2" t="e">
        <f>#REF!</f>
        <v>#REF!</v>
      </c>
      <c r="C117" s="21"/>
      <c r="D117" s="19" t="e">
        <f>#REF!*#REF!</f>
        <v>#REF!</v>
      </c>
      <c r="E117" s="17" t="e">
        <f>NPV(#REF!,'Costos operativos proyectados'!F117:AI117)</f>
        <v>#REF!</v>
      </c>
      <c r="F117" s="25" t="e">
        <f>IF($F$3&lt;=#REF!,$D117*(1+(#REF!/100))^$F$3,0)</f>
        <v>#REF!</v>
      </c>
      <c r="G117" s="25" t="e">
        <f>IF($G$3&lt;=#REF!,$D117*(1+(#REF!/100))^$G$3,0)</f>
        <v>#REF!</v>
      </c>
      <c r="H117" s="25" t="e">
        <f>IF($H$3&lt;=#REF!,$D117*(1+(#REF!/100))^$H$3,0)</f>
        <v>#REF!</v>
      </c>
      <c r="I117" s="25" t="e">
        <f>IF($I$3&lt;=#REF!,$D117*(1+(#REF!/100))^$I$3,0)</f>
        <v>#REF!</v>
      </c>
      <c r="J117" s="25" t="e">
        <f>IF($J$3&lt;=#REF!,$D117*(1+(#REF!/100))^$J$3,0)</f>
        <v>#REF!</v>
      </c>
      <c r="K117" s="25" t="e">
        <f>IF($K$3&lt;=#REF!,$D117*(1+(#REF!/100))^$K$3,0)</f>
        <v>#REF!</v>
      </c>
      <c r="L117" s="25" t="e">
        <f>IF($L$3&lt;=#REF!,$D117*(1+(#REF!/100))^$L$3,0)</f>
        <v>#REF!</v>
      </c>
      <c r="M117" s="25" t="e">
        <f>IF($M$3&lt;=#REF!,$D117*(1+(#REF!/100))^$M$3,0)</f>
        <v>#REF!</v>
      </c>
      <c r="N117" s="25" t="e">
        <f>IF($N$3&lt;=#REF!,$D117*(1+(#REF!/100))^$N$3,0)</f>
        <v>#REF!</v>
      </c>
      <c r="O117" s="25" t="e">
        <f>IF($O$3&lt;=#REF!,$D117*(1+(#REF!/100))^$O$3,0)</f>
        <v>#REF!</v>
      </c>
      <c r="P117" s="25" t="e">
        <f>IF($P$3&lt;=#REF!,$D117*(1+(#REF!/100))^$P$3,0)</f>
        <v>#REF!</v>
      </c>
      <c r="Q117" s="25" t="e">
        <f>IF($Q$3&lt;=#REF!,$D117*(1+(#REF!/100))^$Q$3,0)</f>
        <v>#REF!</v>
      </c>
      <c r="R117" s="25" t="e">
        <f>IF($R$3&lt;=#REF!,$D117*(1+(#REF!/100))^$R$3,0)</f>
        <v>#REF!</v>
      </c>
      <c r="S117" s="25" t="e">
        <f>IF($S$3&lt;=#REF!,$D117*(1+(#REF!/100))^$S$3,0)</f>
        <v>#REF!</v>
      </c>
      <c r="T117" s="25" t="e">
        <f>IF($T$3&lt;=#REF!,$D117*(1+(#REF!/100))^$T$3,0)</f>
        <v>#REF!</v>
      </c>
      <c r="U117" s="25" t="e">
        <f>IF($U$3&lt;=#REF!,$D117*(1+(#REF!/100))^$U$3,0)</f>
        <v>#REF!</v>
      </c>
      <c r="V117" s="25" t="e">
        <f>IF($V$3&lt;=#REF!,$D117*(1+(#REF!/100))^$V$3,0)</f>
        <v>#REF!</v>
      </c>
      <c r="W117" s="25" t="e">
        <f>IF($W$3&lt;=#REF!,$D117*(1+(#REF!/100))^$W$3,0)</f>
        <v>#REF!</v>
      </c>
      <c r="X117" s="25" t="e">
        <f>IF($X$3&lt;=#REF!,$D117*(1+(#REF!/100))^$X$3,0)</f>
        <v>#REF!</v>
      </c>
      <c r="Y117" s="25" t="e">
        <f>IF($Y$3&lt;=#REF!,$D117*(1+(#REF!/100))^$Y$3,0)</f>
        <v>#REF!</v>
      </c>
      <c r="Z117" s="25" t="e">
        <f>IF($Z$3&lt;=#REF!,$D117*(1+(#REF!/100))^$Z$3,0)</f>
        <v>#REF!</v>
      </c>
      <c r="AA117" s="25" t="e">
        <f>IF($AA$3&lt;=#REF!,$D117*(1+(#REF!/100))^$AA$3,0)</f>
        <v>#REF!</v>
      </c>
      <c r="AB117" s="25" t="e">
        <f>IF($AB$3&lt;=#REF!,$D117*(1+(#REF!/100))^$AB$3,0)</f>
        <v>#REF!</v>
      </c>
      <c r="AC117" s="25" t="e">
        <f>IF($AC$3&lt;=#REF!,$D117*(1+(#REF!/100))^$AC$3,0)</f>
        <v>#REF!</v>
      </c>
      <c r="AD117" s="25" t="e">
        <f>IF($AD$3&lt;=#REF!,$D117*(1+(#REF!/100))^$AD$3,0)</f>
        <v>#REF!</v>
      </c>
      <c r="AE117" s="25" t="e">
        <f>IF($AE$3&lt;=#REF!,$D117*(1+(#REF!/100))^$AE$3,0)</f>
        <v>#REF!</v>
      </c>
      <c r="AF117" s="25" t="e">
        <f>IF($AF$3&lt;=#REF!,$D117*(1+(#REF!/100))^$AF$3,0)</f>
        <v>#REF!</v>
      </c>
      <c r="AG117" s="25" t="e">
        <f>IF($AG$3&lt;=#REF!,$D117*(1+(#REF!/100))^$AG$3,0)</f>
        <v>#REF!</v>
      </c>
      <c r="AH117" s="25" t="e">
        <f>IF($AH$3&lt;=#REF!,$D117*(1+(#REF!/100))^$AH$3,0)</f>
        <v>#REF!</v>
      </c>
      <c r="AI117" s="25" t="e">
        <f>IF($AI$3&lt;=#REF!,$D117*(1+(#REF!/100))^$AI$3,0)</f>
        <v>#REF!</v>
      </c>
      <c r="AJ117" s="17" t="e">
        <f>IF($AJ$3&lt;=#REF!,$D117*(1+(#REF!/100))^$AJ$3,0)</f>
        <v>#REF!</v>
      </c>
      <c r="AK117" s="17" t="e">
        <f>IF($AK$3&lt;=#REF!,$D117*(1+(#REF!/100))^$AK$3,0)</f>
        <v>#REF!</v>
      </c>
      <c r="AL117" s="17" t="e">
        <f>IF($AL$3&lt;=#REF!,$D117*(1+(#REF!/100))^$AL$3,0)</f>
        <v>#REF!</v>
      </c>
      <c r="AM117" s="17" t="e">
        <f>IF($AM$3&lt;=#REF!,$D117*(1+(#REF!/100))^$AM$3,0)</f>
        <v>#REF!</v>
      </c>
      <c r="AN117" s="17" t="e">
        <f>IF($AN$3&lt;=#REF!,$D117*(1+(#REF!/100))^$AN$3,0)</f>
        <v>#REF!</v>
      </c>
      <c r="AO117" s="17" t="e">
        <f>IF($AO$3&lt;=#REF!,$D117*(1+(#REF!/100))^$AO$3,0)</f>
        <v>#REF!</v>
      </c>
      <c r="AP117" s="17" t="e">
        <f>IF($AP$3&lt;=#REF!,$D117*(1+(#REF!/100))^$AP$3,0)</f>
        <v>#REF!</v>
      </c>
      <c r="AQ117" s="17" t="e">
        <f>IF($AQ$3&lt;=#REF!,$D117*(1+(#REF!/100))^$AQ$3,0)</f>
        <v>#REF!</v>
      </c>
      <c r="AR117" s="17" t="e">
        <f>IF($AR$3&lt;=#REF!,$D117*(1+(#REF!/100))^$AR$3,0)</f>
        <v>#REF!</v>
      </c>
      <c r="AS117" s="17" t="e">
        <f>IF($AS$3&lt;=#REF!,$D117*(1+(#REF!/100))^$AS$3,0)</f>
        <v>#REF!</v>
      </c>
    </row>
    <row r="118" spans="2:45" x14ac:dyDescent="0.25">
      <c r="B118" s="2" t="e">
        <f>#REF!</f>
        <v>#REF!</v>
      </c>
      <c r="C118" s="20"/>
      <c r="D118" s="19" t="e">
        <f>#REF!*#REF!</f>
        <v>#REF!</v>
      </c>
      <c r="E118" s="17" t="e">
        <f>NPV(#REF!,'Costos operativos proyectados'!F118:AI118)</f>
        <v>#REF!</v>
      </c>
      <c r="F118" s="25" t="e">
        <f>IF($F$3&lt;=#REF!,$D118*(1+(#REF!/100))^$F$3,0)</f>
        <v>#REF!</v>
      </c>
      <c r="G118" s="25" t="e">
        <f>IF($G$3&lt;=#REF!,$D118*(1+(#REF!/100))^$G$3,0)</f>
        <v>#REF!</v>
      </c>
      <c r="H118" s="25" t="e">
        <f>IF($H$3&lt;=#REF!,$D118*(1+(#REF!/100))^$H$3,0)</f>
        <v>#REF!</v>
      </c>
      <c r="I118" s="25" t="e">
        <f>IF($I$3&lt;=#REF!,$D118*(1+(#REF!/100))^$I$3,0)</f>
        <v>#REF!</v>
      </c>
      <c r="J118" s="25" t="e">
        <f>IF($J$3&lt;=#REF!,$D118*(1+(#REF!/100))^$J$3,0)</f>
        <v>#REF!</v>
      </c>
      <c r="K118" s="25" t="e">
        <f>IF($K$3&lt;=#REF!,$D118*(1+(#REF!/100))^$K$3,0)</f>
        <v>#REF!</v>
      </c>
      <c r="L118" s="25" t="e">
        <f>IF($L$3&lt;=#REF!,$D118*(1+(#REF!/100))^$L$3,0)</f>
        <v>#REF!</v>
      </c>
      <c r="M118" s="25" t="e">
        <f>IF($M$3&lt;=#REF!,$D118*(1+(#REF!/100))^$M$3,0)</f>
        <v>#REF!</v>
      </c>
      <c r="N118" s="25" t="e">
        <f>IF($N$3&lt;=#REF!,$D118*(1+(#REF!/100))^$N$3,0)</f>
        <v>#REF!</v>
      </c>
      <c r="O118" s="25" t="e">
        <f>IF($O$3&lt;=#REF!,$D118*(1+(#REF!/100))^$O$3,0)</f>
        <v>#REF!</v>
      </c>
      <c r="P118" s="25" t="e">
        <f>IF($P$3&lt;=#REF!,$D118*(1+(#REF!/100))^$P$3,0)</f>
        <v>#REF!</v>
      </c>
      <c r="Q118" s="25" t="e">
        <f>IF($Q$3&lt;=#REF!,$D118*(1+(#REF!/100))^$Q$3,0)</f>
        <v>#REF!</v>
      </c>
      <c r="R118" s="25" t="e">
        <f>IF($R$3&lt;=#REF!,$D118*(1+(#REF!/100))^$R$3,0)</f>
        <v>#REF!</v>
      </c>
      <c r="S118" s="25" t="e">
        <f>IF($S$3&lt;=#REF!,$D118*(1+(#REF!/100))^$S$3,0)</f>
        <v>#REF!</v>
      </c>
      <c r="T118" s="25" t="e">
        <f>IF($T$3&lt;=#REF!,$D118*(1+(#REF!/100))^$T$3,0)</f>
        <v>#REF!</v>
      </c>
      <c r="U118" s="25" t="e">
        <f>IF($U$3&lt;=#REF!,$D118*(1+(#REF!/100))^$U$3,0)</f>
        <v>#REF!</v>
      </c>
      <c r="V118" s="25" t="e">
        <f>IF($V$3&lt;=#REF!,$D118*(1+(#REF!/100))^$V$3,0)</f>
        <v>#REF!</v>
      </c>
      <c r="W118" s="25" t="e">
        <f>IF($W$3&lt;=#REF!,$D118*(1+(#REF!/100))^$W$3,0)</f>
        <v>#REF!</v>
      </c>
      <c r="X118" s="25" t="e">
        <f>IF($X$3&lt;=#REF!,$D118*(1+(#REF!/100))^$X$3,0)</f>
        <v>#REF!</v>
      </c>
      <c r="Y118" s="25" t="e">
        <f>IF($Y$3&lt;=#REF!,$D118*(1+(#REF!/100))^$Y$3,0)</f>
        <v>#REF!</v>
      </c>
      <c r="Z118" s="25" t="e">
        <f>IF($Z$3&lt;=#REF!,$D118*(1+(#REF!/100))^$Z$3,0)</f>
        <v>#REF!</v>
      </c>
      <c r="AA118" s="25" t="e">
        <f>IF($AA$3&lt;=#REF!,$D118*(1+(#REF!/100))^$AA$3,0)</f>
        <v>#REF!</v>
      </c>
      <c r="AB118" s="25" t="e">
        <f>IF($AB$3&lt;=#REF!,$D118*(1+(#REF!/100))^$AB$3,0)</f>
        <v>#REF!</v>
      </c>
      <c r="AC118" s="25" t="e">
        <f>IF($AC$3&lt;=#REF!,$D118*(1+(#REF!/100))^$AC$3,0)</f>
        <v>#REF!</v>
      </c>
      <c r="AD118" s="25" t="e">
        <f>IF($AD$3&lt;=#REF!,$D118*(1+(#REF!/100))^$AD$3,0)</f>
        <v>#REF!</v>
      </c>
      <c r="AE118" s="25" t="e">
        <f>IF($AE$3&lt;=#REF!,$D118*(1+(#REF!/100))^$AE$3,0)</f>
        <v>#REF!</v>
      </c>
      <c r="AF118" s="25" t="e">
        <f>IF($AF$3&lt;=#REF!,$D118*(1+(#REF!/100))^$AF$3,0)</f>
        <v>#REF!</v>
      </c>
      <c r="AG118" s="25" t="e">
        <f>IF($AG$3&lt;=#REF!,$D118*(1+(#REF!/100))^$AG$3,0)</f>
        <v>#REF!</v>
      </c>
      <c r="AH118" s="25" t="e">
        <f>IF($AH$3&lt;=#REF!,$D118*(1+(#REF!/100))^$AH$3,0)</f>
        <v>#REF!</v>
      </c>
      <c r="AI118" s="25" t="e">
        <f>IF($AI$3&lt;=#REF!,$D118*(1+(#REF!/100))^$AI$3,0)</f>
        <v>#REF!</v>
      </c>
      <c r="AJ118" s="17" t="e">
        <f>IF($AJ$3&lt;=#REF!,$D118*(1+(#REF!/100))^$AJ$3,0)</f>
        <v>#REF!</v>
      </c>
      <c r="AK118" s="17" t="e">
        <f>IF($AK$3&lt;=#REF!,$D118*(1+(#REF!/100))^$AK$3,0)</f>
        <v>#REF!</v>
      </c>
      <c r="AL118" s="17" t="e">
        <f>IF($AL$3&lt;=#REF!,$D118*(1+(#REF!/100))^$AL$3,0)</f>
        <v>#REF!</v>
      </c>
      <c r="AM118" s="17" t="e">
        <f>IF($AM$3&lt;=#REF!,$D118*(1+(#REF!/100))^$AM$3,0)</f>
        <v>#REF!</v>
      </c>
      <c r="AN118" s="17" t="e">
        <f>IF($AN$3&lt;=#REF!,$D118*(1+(#REF!/100))^$AN$3,0)</f>
        <v>#REF!</v>
      </c>
      <c r="AO118" s="17" t="e">
        <f>IF($AO$3&lt;=#REF!,$D118*(1+(#REF!/100))^$AO$3,0)</f>
        <v>#REF!</v>
      </c>
      <c r="AP118" s="17" t="e">
        <f>IF($AP$3&lt;=#REF!,$D118*(1+(#REF!/100))^$AP$3,0)</f>
        <v>#REF!</v>
      </c>
      <c r="AQ118" s="17" t="e">
        <f>IF($AQ$3&lt;=#REF!,$D118*(1+(#REF!/100))^$AQ$3,0)</f>
        <v>#REF!</v>
      </c>
      <c r="AR118" s="17" t="e">
        <f>IF($AR$3&lt;=#REF!,$D118*(1+(#REF!/100))^$AR$3,0)</f>
        <v>#REF!</v>
      </c>
      <c r="AS118" s="17" t="e">
        <f>IF($AS$3&lt;=#REF!,$D118*(1+(#REF!/100))^$AS$3,0)</f>
        <v>#REF!</v>
      </c>
    </row>
    <row r="119" spans="2:45" x14ac:dyDescent="0.25">
      <c r="B119" s="2" t="e">
        <f>#REF!</f>
        <v>#REF!</v>
      </c>
      <c r="C119" s="2">
        <v>1000</v>
      </c>
      <c r="D119" s="19" t="e">
        <f>#REF!*#REF!</f>
        <v>#REF!</v>
      </c>
      <c r="E119" s="17" t="e">
        <f>NPV(#REF!,'Costos operativos proyectados'!F119:AI119)</f>
        <v>#REF!</v>
      </c>
      <c r="F119" s="17" t="e">
        <f>IF($F$3&lt;=#REF!,$D119*(1+(#REF!/100))^$F$3,0)</f>
        <v>#REF!</v>
      </c>
      <c r="G119" s="17" t="e">
        <f>IF($G$3&lt;=#REF!,$D119*(1+(#REF!/100))^$G$3,0)</f>
        <v>#REF!</v>
      </c>
      <c r="H119" s="17" t="e">
        <f>IF($H$3&lt;=#REF!,$D119*(1+(#REF!/100))^$H$3,0)</f>
        <v>#REF!</v>
      </c>
      <c r="I119" s="17" t="e">
        <f>IF($I$3&lt;=#REF!,$D119*(1+(#REF!/100))^$I$3,0)</f>
        <v>#REF!</v>
      </c>
      <c r="J119" s="17" t="e">
        <f>IF($J$3&lt;=#REF!,$D119*(1+(#REF!/100))^$J$3,0)</f>
        <v>#REF!</v>
      </c>
      <c r="K119" s="17" t="e">
        <f>IF($K$3&lt;=#REF!,$D119*(1+(#REF!/100))^$K$3,0)</f>
        <v>#REF!</v>
      </c>
      <c r="L119" s="17" t="e">
        <f>IF($L$3&lt;=#REF!,$D119*(1+(#REF!/100))^$L$3,0)</f>
        <v>#REF!</v>
      </c>
      <c r="M119" s="17" t="e">
        <f>IF($M$3&lt;=#REF!,$D119*(1+(#REF!/100))^$M$3,0)</f>
        <v>#REF!</v>
      </c>
      <c r="N119" s="25" t="e">
        <f>IF($N$3&lt;=#REF!,$D119*(1+(#REF!/100))^$N$3,0)</f>
        <v>#REF!</v>
      </c>
      <c r="O119" s="17" t="e">
        <f>IF($O$3&lt;=#REF!,$D119*(1+(#REF!/100))^$O$3,0)</f>
        <v>#REF!</v>
      </c>
      <c r="P119" s="25" t="e">
        <f>IF($P$3&lt;=#REF!,$D119*(1+(#REF!/100))^$P$3,0)</f>
        <v>#REF!</v>
      </c>
      <c r="Q119" s="17" t="e">
        <f>IF($Q$3&lt;=#REF!,$D119*(1+(#REF!/100))^$Q$3,0)</f>
        <v>#REF!</v>
      </c>
      <c r="R119" s="17" t="e">
        <f>IF($R$3&lt;=#REF!,$D119*(1+(#REF!/100))^$R$3,0)</f>
        <v>#REF!</v>
      </c>
      <c r="S119" s="17" t="e">
        <f>IF($S$3&lt;=#REF!,$D119*(1+(#REF!/100))^$S$3,0)</f>
        <v>#REF!</v>
      </c>
      <c r="T119" s="17" t="e">
        <f>IF($T$3&lt;=#REF!,$D119*(1+(#REF!/100))^$T$3,0)</f>
        <v>#REF!</v>
      </c>
      <c r="U119" s="17" t="e">
        <f>IF($U$3&lt;=#REF!,$D119*(1+(#REF!/100))^$U$3,0)</f>
        <v>#REF!</v>
      </c>
      <c r="V119" s="17" t="e">
        <f>IF($V$3&lt;=#REF!,$D119*(1+(#REF!/100))^$V$3,0)</f>
        <v>#REF!</v>
      </c>
      <c r="W119" s="17" t="e">
        <f>IF($W$3&lt;=#REF!,$D119*(1+(#REF!/100))^$W$3,0)</f>
        <v>#REF!</v>
      </c>
      <c r="X119" s="25" t="e">
        <f>IF($X$3&lt;=#REF!,$D119*(1+(#REF!/100))^$X$3,0)</f>
        <v>#REF!</v>
      </c>
      <c r="Y119" s="17" t="e">
        <f>IF($Y$3&lt;=#REF!,$D119*(1+(#REF!/100))^$Y$3,0)</f>
        <v>#REF!</v>
      </c>
      <c r="Z119" s="17" t="e">
        <f>IF($Z$3&lt;=#REF!,$D119*(1+(#REF!/100))^$Z$3,0)</f>
        <v>#REF!</v>
      </c>
      <c r="AA119" s="17" t="e">
        <f>IF($AA$3&lt;=#REF!,$D119*(1+(#REF!/100))^$AA$3,0)</f>
        <v>#REF!</v>
      </c>
      <c r="AB119" s="17" t="e">
        <f>IF($AB$3&lt;=#REF!,$D119*(1+(#REF!/100))^$AB$3,0)</f>
        <v>#REF!</v>
      </c>
      <c r="AC119" s="17" t="e">
        <f>IF($AC$3&lt;=#REF!,$D119*(1+(#REF!/100))^$AC$3,0)</f>
        <v>#REF!</v>
      </c>
      <c r="AD119" s="17" t="e">
        <f>IF($AD$3&lt;=#REF!,$D119*(1+(#REF!/100))^$AD$3,0)</f>
        <v>#REF!</v>
      </c>
      <c r="AE119" s="17" t="e">
        <f>IF($AE$3&lt;=#REF!,$D119*(1+(#REF!/100))^$AE$3,0)</f>
        <v>#REF!</v>
      </c>
      <c r="AF119" s="17" t="e">
        <f>IF($AF$3&lt;=#REF!,$D119*(1+(#REF!/100))^$AF$3,0)</f>
        <v>#REF!</v>
      </c>
      <c r="AG119" s="17" t="e">
        <f>IF($AG$3&lt;=#REF!,$D119*(1+(#REF!/100))^$AG$3,0)</f>
        <v>#REF!</v>
      </c>
      <c r="AH119" s="17" t="e">
        <f>IF($AH$3&lt;=#REF!,$D119*(1+(#REF!/100))^$AH$3,0)</f>
        <v>#REF!</v>
      </c>
      <c r="AI119" s="17" t="e">
        <f>IF($AI$3&lt;=#REF!,$D119*(1+(#REF!/100))^$AI$3,0)</f>
        <v>#REF!</v>
      </c>
      <c r="AJ119" s="17" t="e">
        <f>IF($AJ$3&lt;=#REF!,$D119*(1+(#REF!/100))^$AJ$3,0)</f>
        <v>#REF!</v>
      </c>
      <c r="AK119" s="17" t="e">
        <f>IF($AK$3&lt;=#REF!,$D119*(1+(#REF!/100))^$AK$3,0)</f>
        <v>#REF!</v>
      </c>
      <c r="AL119" s="17" t="e">
        <f>IF($AL$3&lt;=#REF!,$D119*(1+(#REF!/100))^$AL$3,0)</f>
        <v>#REF!</v>
      </c>
      <c r="AM119" s="17" t="e">
        <f>IF($AM$3&lt;=#REF!,$D119*(1+(#REF!/100))^$AM$3,0)</f>
        <v>#REF!</v>
      </c>
      <c r="AN119" s="17" t="e">
        <f>IF($AN$3&lt;=#REF!,$D119*(1+(#REF!/100))^$AN$3,0)</f>
        <v>#REF!</v>
      </c>
      <c r="AO119" s="17" t="e">
        <f>IF($AO$3&lt;=#REF!,$D119*(1+(#REF!/100))^$AO$3,0)</f>
        <v>#REF!</v>
      </c>
      <c r="AP119" s="17" t="e">
        <f>IF($AP$3&lt;=#REF!,$D119*(1+(#REF!/100))^$AP$3,0)</f>
        <v>#REF!</v>
      </c>
      <c r="AQ119" s="17" t="e">
        <f>IF($AQ$3&lt;=#REF!,$D119*(1+(#REF!/100))^$AQ$3,0)</f>
        <v>#REF!</v>
      </c>
      <c r="AR119" s="17" t="e">
        <f>IF($AR$3&lt;=#REF!,$D119*(1+(#REF!/100))^$AR$3,0)</f>
        <v>#REF!</v>
      </c>
      <c r="AS119" s="17" t="e">
        <f>IF($AS$3&lt;=#REF!,$D119*(1+(#REF!/100))^$AS$3,0)</f>
        <v>#REF!</v>
      </c>
    </row>
    <row r="120" spans="2:45" x14ac:dyDescent="0.25">
      <c r="B120" s="2" t="e">
        <f>#REF!</f>
        <v>#REF!</v>
      </c>
      <c r="C120" s="24">
        <v>795</v>
      </c>
      <c r="D120" s="19" t="e">
        <f>#REF!*#REF!</f>
        <v>#REF!</v>
      </c>
      <c r="E120" s="17" t="e">
        <f>NPV(#REF!,'Costos operativos proyectados'!F120:AI120)</f>
        <v>#REF!</v>
      </c>
      <c r="F120" s="25" t="e">
        <f>IF($F$3&lt;=#REF!,$D120*(1+(#REF!/100))^$F$3,0)</f>
        <v>#REF!</v>
      </c>
      <c r="G120" s="25" t="e">
        <f>IF($G$3&lt;=#REF!,$D120*(1+(#REF!/100))^$G$3,0)</f>
        <v>#REF!</v>
      </c>
      <c r="H120" s="25" t="e">
        <f>IF($H$3&lt;=#REF!,$D120*(1+(#REF!/100))^$H$3,0)</f>
        <v>#REF!</v>
      </c>
      <c r="I120" s="25" t="e">
        <f>IF($I$3&lt;=#REF!,$D120*(1+(#REF!/100))^$I$3,0)</f>
        <v>#REF!</v>
      </c>
      <c r="J120" s="25" t="e">
        <f>IF($J$3&lt;=#REF!,$D120*(1+(#REF!/100))^$J$3,0)</f>
        <v>#REF!</v>
      </c>
      <c r="K120" s="25" t="e">
        <f>IF($K$3&lt;=#REF!,$D120*(1+(#REF!/100))^$K$3,0)</f>
        <v>#REF!</v>
      </c>
      <c r="L120" s="25" t="e">
        <f>IF($L$3&lt;=#REF!,$D120*(1+(#REF!/100))^$L$3,0)</f>
        <v>#REF!</v>
      </c>
      <c r="M120" s="25" t="e">
        <f>IF($M$3&lt;=#REF!,$D120*(1+(#REF!/100))^$M$3,0)</f>
        <v>#REF!</v>
      </c>
      <c r="N120" s="25" t="e">
        <f>IF($N$3&lt;=#REF!,$D120*(1+(#REF!/100))^$N$3,0)</f>
        <v>#REF!</v>
      </c>
      <c r="O120" s="25" t="e">
        <f>IF($O$3&lt;=#REF!,$D120*(1+(#REF!/100))^$O$3,0)</f>
        <v>#REF!</v>
      </c>
      <c r="P120" s="25" t="e">
        <f>IF($P$3&lt;=#REF!,$D120*(1+(#REF!/100))^$P$3,0)</f>
        <v>#REF!</v>
      </c>
      <c r="Q120" s="25" t="e">
        <f>IF($Q$3&lt;=#REF!,$D120*(1+(#REF!/100))^$Q$3,0)</f>
        <v>#REF!</v>
      </c>
      <c r="R120" s="25" t="e">
        <f>IF($R$3&lt;=#REF!,$D120*(1+(#REF!/100))^$R$3,0)</f>
        <v>#REF!</v>
      </c>
      <c r="S120" s="25" t="e">
        <f>IF($S$3&lt;=#REF!,$D120*(1+(#REF!/100))^$S$3,0)</f>
        <v>#REF!</v>
      </c>
      <c r="T120" s="25" t="e">
        <f>IF($T$3&lt;=#REF!,$D120*(1+(#REF!/100))^$T$3,0)</f>
        <v>#REF!</v>
      </c>
      <c r="U120" s="25" t="e">
        <f>IF($U$3&lt;=#REF!,$D120*(1+(#REF!/100))^$U$3,0)</f>
        <v>#REF!</v>
      </c>
      <c r="V120" s="25" t="e">
        <f>IF($V$3&lt;=#REF!,$D120*(1+(#REF!/100))^$V$3,0)</f>
        <v>#REF!</v>
      </c>
      <c r="W120" s="25" t="e">
        <f>IF($W$3&lt;=#REF!,$D120*(1+(#REF!/100))^$W$3,0)</f>
        <v>#REF!</v>
      </c>
      <c r="X120" s="25" t="e">
        <f>IF($X$3&lt;=#REF!,$D120*(1+(#REF!/100))^$X$3,0)</f>
        <v>#REF!</v>
      </c>
      <c r="Y120" s="25" t="e">
        <f>IF($Y$3&lt;=#REF!,$D120*(1+(#REF!/100))^$Y$3,0)</f>
        <v>#REF!</v>
      </c>
      <c r="Z120" s="25" t="e">
        <f>IF($Z$3&lt;=#REF!,$D120*(1+(#REF!/100))^$Z$3,0)</f>
        <v>#REF!</v>
      </c>
      <c r="AA120" s="25" t="e">
        <f>IF($AA$3&lt;=#REF!,$D120*(1+(#REF!/100))^$AA$3,0)</f>
        <v>#REF!</v>
      </c>
      <c r="AB120" s="25" t="e">
        <f>IF($AB$3&lt;=#REF!,$D120*(1+(#REF!/100))^$AB$3,0)</f>
        <v>#REF!</v>
      </c>
      <c r="AC120" s="25" t="e">
        <f>IF($AC$3&lt;=#REF!,$D120*(1+(#REF!/100))^$AC$3,0)</f>
        <v>#REF!</v>
      </c>
      <c r="AD120" s="25" t="e">
        <f>IF($AD$3&lt;=#REF!,$D120*(1+(#REF!/100))^$AD$3,0)</f>
        <v>#REF!</v>
      </c>
      <c r="AE120" s="25" t="e">
        <f>IF($AE$3&lt;=#REF!,$D120*(1+(#REF!/100))^$AE$3,0)</f>
        <v>#REF!</v>
      </c>
      <c r="AF120" s="25" t="e">
        <f>IF($AF$3&lt;=#REF!,$D120*(1+(#REF!/100))^$AF$3,0)</f>
        <v>#REF!</v>
      </c>
      <c r="AG120" s="25" t="e">
        <f>IF($AG$3&lt;=#REF!,$D120*(1+(#REF!/100))^$AG$3,0)</f>
        <v>#REF!</v>
      </c>
      <c r="AH120" s="25" t="e">
        <f>IF($AH$3&lt;=#REF!,$D120*(1+(#REF!/100))^$AH$3,0)</f>
        <v>#REF!</v>
      </c>
      <c r="AI120" s="25" t="e">
        <f>IF($AI$3&lt;=#REF!,$D120*(1+(#REF!/100))^$AI$3,0)</f>
        <v>#REF!</v>
      </c>
      <c r="AJ120" s="17" t="e">
        <f>IF($AJ$3&lt;=#REF!,$D120*(1+(#REF!/100))^$AJ$3,0)</f>
        <v>#REF!</v>
      </c>
      <c r="AK120" s="17" t="e">
        <f>IF($AK$3&lt;=#REF!,$D120*(1+(#REF!/100))^$AK$3,0)</f>
        <v>#REF!</v>
      </c>
      <c r="AL120" s="17" t="e">
        <f>IF($AL$3&lt;=#REF!,$D120*(1+(#REF!/100))^$AL$3,0)</f>
        <v>#REF!</v>
      </c>
      <c r="AM120" s="17" t="e">
        <f>IF($AM$3&lt;=#REF!,$D120*(1+(#REF!/100))^$AM$3,0)</f>
        <v>#REF!</v>
      </c>
      <c r="AN120" s="17" t="e">
        <f>IF($AN$3&lt;=#REF!,$D120*(1+(#REF!/100))^$AN$3,0)</f>
        <v>#REF!</v>
      </c>
      <c r="AO120" s="17" t="e">
        <f>IF($AO$3&lt;=#REF!,$D120*(1+(#REF!/100))^$AO$3,0)</f>
        <v>#REF!</v>
      </c>
      <c r="AP120" s="17" t="e">
        <f>IF($AP$3&lt;=#REF!,$D120*(1+(#REF!/100))^$AP$3,0)</f>
        <v>#REF!</v>
      </c>
      <c r="AQ120" s="17" t="e">
        <f>IF($AQ$3&lt;=#REF!,$D120*(1+(#REF!/100))^$AQ$3,0)</f>
        <v>#REF!</v>
      </c>
      <c r="AR120" s="17" t="e">
        <f>IF($AR$3&lt;=#REF!,$D120*(1+(#REF!/100))^$AR$3,0)</f>
        <v>#REF!</v>
      </c>
      <c r="AS120" s="17" t="e">
        <f>IF($AS$3&lt;=#REF!,$D120*(1+(#REF!/100))^$AS$3,0)</f>
        <v>#REF!</v>
      </c>
    </row>
    <row r="121" spans="2:45" x14ac:dyDescent="0.25">
      <c r="B121" s="2" t="e">
        <f>#REF!</f>
        <v>#REF!</v>
      </c>
      <c r="C121" s="22">
        <v>500</v>
      </c>
      <c r="D121" s="19" t="e">
        <f>#REF!*#REF!</f>
        <v>#REF!</v>
      </c>
      <c r="E121" s="17" t="e">
        <f>NPV(#REF!,'Costos operativos proyectados'!F121:AI121)</f>
        <v>#REF!</v>
      </c>
      <c r="F121" s="25" t="e">
        <f>IF($F$3&lt;=#REF!,$D121*(1+(#REF!/100))^$F$3,0)</f>
        <v>#REF!</v>
      </c>
      <c r="G121" s="25" t="e">
        <f>IF($G$3&lt;=#REF!,$D121*(1+(#REF!/100))^$G$3,0)</f>
        <v>#REF!</v>
      </c>
      <c r="H121" s="25" t="e">
        <f>IF($H$3&lt;=#REF!,$D121*(1+(#REF!/100))^$H$3,0)</f>
        <v>#REF!</v>
      </c>
      <c r="I121" s="25" t="e">
        <f>IF($I$3&lt;=#REF!,$D121*(1+(#REF!/100))^$I$3,0)</f>
        <v>#REF!</v>
      </c>
      <c r="J121" s="25" t="e">
        <f>IF($J$3&lt;=#REF!,$D121*(1+(#REF!/100))^$J$3,0)</f>
        <v>#REF!</v>
      </c>
      <c r="K121" s="25" t="e">
        <f>IF($K$3&lt;=#REF!,$D121*(1+(#REF!/100))^$K$3,0)</f>
        <v>#REF!</v>
      </c>
      <c r="L121" s="25" t="e">
        <f>IF($L$3&lt;=#REF!,$D121*(1+(#REF!/100))^$L$3,0)</f>
        <v>#REF!</v>
      </c>
      <c r="M121" s="25" t="e">
        <f>IF($M$3&lt;=#REF!,$D121*(1+(#REF!/100))^$M$3,0)</f>
        <v>#REF!</v>
      </c>
      <c r="N121" s="25" t="e">
        <f>IF($N$3&lt;=#REF!,$D121*(1+(#REF!/100))^$N$3,0)</f>
        <v>#REF!</v>
      </c>
      <c r="O121" s="25" t="e">
        <f>IF($O$3&lt;=#REF!,$D121*(1+(#REF!/100))^$O$3,0)</f>
        <v>#REF!</v>
      </c>
      <c r="P121" s="25" t="e">
        <f>IF($P$3&lt;=#REF!,$D121*(1+(#REF!/100))^$P$3,0)</f>
        <v>#REF!</v>
      </c>
      <c r="Q121" s="25" t="e">
        <f>IF($Q$3&lt;=#REF!,$D121*(1+(#REF!/100))^$Q$3,0)</f>
        <v>#REF!</v>
      </c>
      <c r="R121" s="25" t="e">
        <f>IF($R$3&lt;=#REF!,$D121*(1+(#REF!/100))^$R$3,0)</f>
        <v>#REF!</v>
      </c>
      <c r="S121" s="25" t="e">
        <f>IF($S$3&lt;=#REF!,$D121*(1+(#REF!/100))^$S$3,0)</f>
        <v>#REF!</v>
      </c>
      <c r="T121" s="25" t="e">
        <f>IF($T$3&lt;=#REF!,$D121*(1+(#REF!/100))^$T$3,0)</f>
        <v>#REF!</v>
      </c>
      <c r="U121" s="25" t="e">
        <f>IF($U$3&lt;=#REF!,$D121*(1+(#REF!/100))^$U$3,0)</f>
        <v>#REF!</v>
      </c>
      <c r="V121" s="25" t="e">
        <f>IF($V$3&lt;=#REF!,$D121*(1+(#REF!/100))^$V$3,0)</f>
        <v>#REF!</v>
      </c>
      <c r="W121" s="25" t="e">
        <f>IF($W$3&lt;=#REF!,$D121*(1+(#REF!/100))^$W$3,0)</f>
        <v>#REF!</v>
      </c>
      <c r="X121" s="25" t="e">
        <f>IF($X$3&lt;=#REF!,$D121*(1+(#REF!/100))^$X$3,0)</f>
        <v>#REF!</v>
      </c>
      <c r="Y121" s="25" t="e">
        <f>IF($Y$3&lt;=#REF!,$D121*(1+(#REF!/100))^$Y$3,0)</f>
        <v>#REF!</v>
      </c>
      <c r="Z121" s="25" t="e">
        <f>IF($Z$3&lt;=#REF!,$D121*(1+(#REF!/100))^$Z$3,0)</f>
        <v>#REF!</v>
      </c>
      <c r="AA121" s="25" t="e">
        <f>IF($AA$3&lt;=#REF!,$D121*(1+(#REF!/100))^$AA$3,0)</f>
        <v>#REF!</v>
      </c>
      <c r="AB121" s="25" t="e">
        <f>IF($AB$3&lt;=#REF!,$D121*(1+(#REF!/100))^$AB$3,0)</f>
        <v>#REF!</v>
      </c>
      <c r="AC121" s="25" t="e">
        <f>IF($AC$3&lt;=#REF!,$D121*(1+(#REF!/100))^$AC$3,0)</f>
        <v>#REF!</v>
      </c>
      <c r="AD121" s="25" t="e">
        <f>IF($AD$3&lt;=#REF!,$D121*(1+(#REF!/100))^$AD$3,0)</f>
        <v>#REF!</v>
      </c>
      <c r="AE121" s="25" t="e">
        <f>IF($AE$3&lt;=#REF!,$D121*(1+(#REF!/100))^$AE$3,0)</f>
        <v>#REF!</v>
      </c>
      <c r="AF121" s="25" t="e">
        <f>IF($AF$3&lt;=#REF!,$D121*(1+(#REF!/100))^$AF$3,0)</f>
        <v>#REF!</v>
      </c>
      <c r="AG121" s="25" t="e">
        <f>IF($AG$3&lt;=#REF!,$D121*(1+(#REF!/100))^$AG$3,0)</f>
        <v>#REF!</v>
      </c>
      <c r="AH121" s="25" t="e">
        <f>IF($AH$3&lt;=#REF!,$D121*(1+(#REF!/100))^$AH$3,0)</f>
        <v>#REF!</v>
      </c>
      <c r="AI121" s="25" t="e">
        <f>IF($AI$3&lt;=#REF!,$D121*(1+(#REF!/100))^$AI$3,0)</f>
        <v>#REF!</v>
      </c>
      <c r="AJ121" s="17" t="e">
        <f>IF($AJ$3&lt;=#REF!,$D121*(1+(#REF!/100))^$AJ$3,0)</f>
        <v>#REF!</v>
      </c>
      <c r="AK121" s="17" t="e">
        <f>IF($AK$3&lt;=#REF!,$D121*(1+(#REF!/100))^$AK$3,0)</f>
        <v>#REF!</v>
      </c>
      <c r="AL121" s="17" t="e">
        <f>IF($AL$3&lt;=#REF!,$D121*(1+(#REF!/100))^$AL$3,0)</f>
        <v>#REF!</v>
      </c>
      <c r="AM121" s="17" t="e">
        <f>IF($AM$3&lt;=#REF!,$D121*(1+(#REF!/100))^$AM$3,0)</f>
        <v>#REF!</v>
      </c>
      <c r="AN121" s="17" t="e">
        <f>IF($AN$3&lt;=#REF!,$D121*(1+(#REF!/100))^$AN$3,0)</f>
        <v>#REF!</v>
      </c>
      <c r="AO121" s="17" t="e">
        <f>IF($AO$3&lt;=#REF!,$D121*(1+(#REF!/100))^$AO$3,0)</f>
        <v>#REF!</v>
      </c>
      <c r="AP121" s="17" t="e">
        <f>IF($AP$3&lt;=#REF!,$D121*(1+(#REF!/100))^$AP$3,0)</f>
        <v>#REF!</v>
      </c>
      <c r="AQ121" s="17" t="e">
        <f>IF($AQ$3&lt;=#REF!,$D121*(1+(#REF!/100))^$AQ$3,0)</f>
        <v>#REF!</v>
      </c>
      <c r="AR121" s="17" t="e">
        <f>IF($AR$3&lt;=#REF!,$D121*(1+(#REF!/100))^$AR$3,0)</f>
        <v>#REF!</v>
      </c>
      <c r="AS121" s="17" t="e">
        <f>IF($AS$3&lt;=#REF!,$D121*(1+(#REF!/100))^$AS$3,0)</f>
        <v>#REF!</v>
      </c>
    </row>
    <row r="122" spans="2:45" x14ac:dyDescent="0.25">
      <c r="B122" s="2" t="e">
        <f>#REF!</f>
        <v>#REF!</v>
      </c>
      <c r="C122" s="20">
        <v>477</v>
      </c>
      <c r="D122" s="19" t="e">
        <f>#REF!*#REF!</f>
        <v>#REF!</v>
      </c>
      <c r="E122" s="17" t="e">
        <f>NPV(#REF!,'Costos operativos proyectados'!F122:AI122)</f>
        <v>#REF!</v>
      </c>
      <c r="F122" s="25" t="e">
        <f>IF($F$3&lt;=#REF!,$D122*(1+(#REF!/100))^$F$3,0)</f>
        <v>#REF!</v>
      </c>
      <c r="G122" s="25" t="e">
        <f>IF($G$3&lt;=#REF!,$D122*(1+(#REF!/100))^$G$3,0)</f>
        <v>#REF!</v>
      </c>
      <c r="H122" s="25" t="e">
        <f>IF($H$3&lt;=#REF!,$D122*(1+(#REF!/100))^$H$3,0)</f>
        <v>#REF!</v>
      </c>
      <c r="I122" s="25" t="e">
        <f>IF($I$3&lt;=#REF!,$D122*(1+(#REF!/100))^$I$3,0)</f>
        <v>#REF!</v>
      </c>
      <c r="J122" s="25" t="e">
        <f>IF($J$3&lt;=#REF!,$D122*(1+(#REF!/100))^$J$3,0)</f>
        <v>#REF!</v>
      </c>
      <c r="K122" s="25" t="e">
        <f>IF($K$3&lt;=#REF!,$D122*(1+(#REF!/100))^$K$3,0)</f>
        <v>#REF!</v>
      </c>
      <c r="L122" s="25" t="e">
        <f>IF($L$3&lt;=#REF!,$D122*(1+(#REF!/100))^$L$3,0)</f>
        <v>#REF!</v>
      </c>
      <c r="M122" s="25" t="e">
        <f>IF($M$3&lt;=#REF!,$D122*(1+(#REF!/100))^$M$3,0)</f>
        <v>#REF!</v>
      </c>
      <c r="N122" s="25" t="e">
        <f>IF($N$3&lt;=#REF!,$D122*(1+(#REF!/100))^$N$3,0)</f>
        <v>#REF!</v>
      </c>
      <c r="O122" s="25" t="e">
        <f>IF($O$3&lt;=#REF!,$D122*(1+(#REF!/100))^$O$3,0)</f>
        <v>#REF!</v>
      </c>
      <c r="P122" s="25" t="e">
        <f>IF($P$3&lt;=#REF!,$D122*(1+(#REF!/100))^$P$3,0)</f>
        <v>#REF!</v>
      </c>
      <c r="Q122" s="25" t="e">
        <f>IF($Q$3&lt;=#REF!,$D122*(1+(#REF!/100))^$Q$3,0)</f>
        <v>#REF!</v>
      </c>
      <c r="R122" s="25" t="e">
        <f>IF($R$3&lt;=#REF!,$D122*(1+(#REF!/100))^$R$3,0)</f>
        <v>#REF!</v>
      </c>
      <c r="S122" s="25" t="e">
        <f>IF($S$3&lt;=#REF!,$D122*(1+(#REF!/100))^$S$3,0)</f>
        <v>#REF!</v>
      </c>
      <c r="T122" s="25" t="e">
        <f>IF($T$3&lt;=#REF!,$D122*(1+(#REF!/100))^$T$3,0)</f>
        <v>#REF!</v>
      </c>
      <c r="U122" s="25" t="e">
        <f>IF($U$3&lt;=#REF!,$D122*(1+(#REF!/100))^$U$3,0)</f>
        <v>#REF!</v>
      </c>
      <c r="V122" s="25" t="e">
        <f>IF($V$3&lt;=#REF!,$D122*(1+(#REF!/100))^$V$3,0)</f>
        <v>#REF!</v>
      </c>
      <c r="W122" s="25" t="e">
        <f>IF($W$3&lt;=#REF!,$D122*(1+(#REF!/100))^$W$3,0)</f>
        <v>#REF!</v>
      </c>
      <c r="X122" s="25" t="e">
        <f>IF($X$3&lt;=#REF!,$D122*(1+(#REF!/100))^$X$3,0)</f>
        <v>#REF!</v>
      </c>
      <c r="Y122" s="25" t="e">
        <f>IF($Y$3&lt;=#REF!,$D122*(1+(#REF!/100))^$Y$3,0)</f>
        <v>#REF!</v>
      </c>
      <c r="Z122" s="25" t="e">
        <f>IF($Z$3&lt;=#REF!,$D122*(1+(#REF!/100))^$Z$3,0)</f>
        <v>#REF!</v>
      </c>
      <c r="AA122" s="25" t="e">
        <f>IF($AA$3&lt;=#REF!,$D122*(1+(#REF!/100))^$AA$3,0)</f>
        <v>#REF!</v>
      </c>
      <c r="AB122" s="25" t="e">
        <f>IF($AB$3&lt;=#REF!,$D122*(1+(#REF!/100))^$AB$3,0)</f>
        <v>#REF!</v>
      </c>
      <c r="AC122" s="25" t="e">
        <f>IF($AC$3&lt;=#REF!,$D122*(1+(#REF!/100))^$AC$3,0)</f>
        <v>#REF!</v>
      </c>
      <c r="AD122" s="25" t="e">
        <f>IF($AD$3&lt;=#REF!,$D122*(1+(#REF!/100))^$AD$3,0)</f>
        <v>#REF!</v>
      </c>
      <c r="AE122" s="25" t="e">
        <f>IF($AE$3&lt;=#REF!,$D122*(1+(#REF!/100))^$AE$3,0)</f>
        <v>#REF!</v>
      </c>
      <c r="AF122" s="25" t="e">
        <f>IF($AF$3&lt;=#REF!,$D122*(1+(#REF!/100))^$AF$3,0)</f>
        <v>#REF!</v>
      </c>
      <c r="AG122" s="25" t="e">
        <f>IF($AG$3&lt;=#REF!,$D122*(1+(#REF!/100))^$AG$3,0)</f>
        <v>#REF!</v>
      </c>
      <c r="AH122" s="25" t="e">
        <f>IF($AH$3&lt;=#REF!,$D122*(1+(#REF!/100))^$AH$3,0)</f>
        <v>#REF!</v>
      </c>
      <c r="AI122" s="25" t="e">
        <f>IF($AI$3&lt;=#REF!,$D122*(1+(#REF!/100))^$AI$3,0)</f>
        <v>#REF!</v>
      </c>
      <c r="AJ122" s="17" t="e">
        <f>IF($AJ$3&lt;=#REF!,$D122*(1+(#REF!/100))^$AJ$3,0)</f>
        <v>#REF!</v>
      </c>
      <c r="AK122" s="17" t="e">
        <f>IF($AK$3&lt;=#REF!,$D122*(1+(#REF!/100))^$AK$3,0)</f>
        <v>#REF!</v>
      </c>
      <c r="AL122" s="17" t="e">
        <f>IF($AL$3&lt;=#REF!,$D122*(1+(#REF!/100))^$AL$3,0)</f>
        <v>#REF!</v>
      </c>
      <c r="AM122" s="17" t="e">
        <f>IF($AM$3&lt;=#REF!,$D122*(1+(#REF!/100))^$AM$3,0)</f>
        <v>#REF!</v>
      </c>
      <c r="AN122" s="17" t="e">
        <f>IF($AN$3&lt;=#REF!,$D122*(1+(#REF!/100))^$AN$3,0)</f>
        <v>#REF!</v>
      </c>
      <c r="AO122" s="17" t="e">
        <f>IF($AO$3&lt;=#REF!,$D122*(1+(#REF!/100))^$AO$3,0)</f>
        <v>#REF!</v>
      </c>
      <c r="AP122" s="17" t="e">
        <f>IF($AP$3&lt;=#REF!,$D122*(1+(#REF!/100))^$AP$3,0)</f>
        <v>#REF!</v>
      </c>
      <c r="AQ122" s="17" t="e">
        <f>IF($AQ$3&lt;=#REF!,$D122*(1+(#REF!/100))^$AQ$3,0)</f>
        <v>#REF!</v>
      </c>
      <c r="AR122" s="17" t="e">
        <f>IF($AR$3&lt;=#REF!,$D122*(1+(#REF!/100))^$AR$3,0)</f>
        <v>#REF!</v>
      </c>
      <c r="AS122" s="17" t="e">
        <f>IF($AS$3&lt;=#REF!,$D122*(1+(#REF!/100))^$AS$3,0)</f>
        <v>#REF!</v>
      </c>
    </row>
    <row r="123" spans="2:45" x14ac:dyDescent="0.25">
      <c r="B123" s="2" t="e">
        <f>#REF!</f>
        <v>#REF!</v>
      </c>
      <c r="C123" s="20">
        <v>350</v>
      </c>
      <c r="D123" s="19" t="e">
        <f>#REF!*#REF!</f>
        <v>#REF!</v>
      </c>
      <c r="E123" s="17" t="e">
        <f>NPV(#REF!,'Costos operativos proyectados'!F123:AI123)</f>
        <v>#REF!</v>
      </c>
      <c r="F123" s="25" t="e">
        <f>IF($F$3&lt;=#REF!,$D123*(1+(#REF!/100))^$F$3,0)</f>
        <v>#REF!</v>
      </c>
      <c r="G123" s="25" t="e">
        <f>IF($G$3&lt;=#REF!,$D123*(1+(#REF!/100))^$G$3,0)</f>
        <v>#REF!</v>
      </c>
      <c r="H123" s="25" t="e">
        <f>IF($H$3&lt;=#REF!,$D123*(1+(#REF!/100))^$H$3,0)</f>
        <v>#REF!</v>
      </c>
      <c r="I123" s="25" t="e">
        <f>IF($I$3&lt;=#REF!,$D123*(1+(#REF!/100))^$I$3,0)</f>
        <v>#REF!</v>
      </c>
      <c r="J123" s="25" t="e">
        <f>IF($J$3&lt;=#REF!,$D123*(1+(#REF!/100))^$J$3,0)</f>
        <v>#REF!</v>
      </c>
      <c r="K123" s="25" t="e">
        <f>IF($K$3&lt;=#REF!,$D123*(1+(#REF!/100))^$K$3,0)</f>
        <v>#REF!</v>
      </c>
      <c r="L123" s="25" t="e">
        <f>IF($L$3&lt;=#REF!,$D123*(1+(#REF!/100))^$L$3,0)</f>
        <v>#REF!</v>
      </c>
      <c r="M123" s="25" t="e">
        <f>IF($M$3&lt;=#REF!,$D123*(1+(#REF!/100))^$M$3,0)</f>
        <v>#REF!</v>
      </c>
      <c r="N123" s="25" t="e">
        <f>IF($N$3&lt;=#REF!,$D123*(1+(#REF!/100))^$N$3,0)</f>
        <v>#REF!</v>
      </c>
      <c r="O123" s="25" t="e">
        <f>IF($O$3&lt;=#REF!,$D123*(1+(#REF!/100))^$O$3,0)</f>
        <v>#REF!</v>
      </c>
      <c r="P123" s="25" t="e">
        <f>IF($P$3&lt;=#REF!,$D123*(1+(#REF!/100))^$P$3,0)</f>
        <v>#REF!</v>
      </c>
      <c r="Q123" s="25" t="e">
        <f>IF($Q$3&lt;=#REF!,$D123*(1+(#REF!/100))^$Q$3,0)</f>
        <v>#REF!</v>
      </c>
      <c r="R123" s="25" t="e">
        <f>IF($R$3&lt;=#REF!,$D123*(1+(#REF!/100))^$R$3,0)</f>
        <v>#REF!</v>
      </c>
      <c r="S123" s="25" t="e">
        <f>IF($S$3&lt;=#REF!,$D123*(1+(#REF!/100))^$S$3,0)</f>
        <v>#REF!</v>
      </c>
      <c r="T123" s="25" t="e">
        <f>IF($T$3&lt;=#REF!,$D123*(1+(#REF!/100))^$T$3,0)</f>
        <v>#REF!</v>
      </c>
      <c r="U123" s="25" t="e">
        <f>IF($U$3&lt;=#REF!,$D123*(1+(#REF!/100))^$U$3,0)</f>
        <v>#REF!</v>
      </c>
      <c r="V123" s="25" t="e">
        <f>IF($V$3&lt;=#REF!,$D123*(1+(#REF!/100))^$V$3,0)</f>
        <v>#REF!</v>
      </c>
      <c r="W123" s="25" t="e">
        <f>IF($W$3&lt;=#REF!,$D123*(1+(#REF!/100))^$W$3,0)</f>
        <v>#REF!</v>
      </c>
      <c r="X123" s="25" t="e">
        <f>IF($X$3&lt;=#REF!,$D123*(1+(#REF!/100))^$X$3,0)</f>
        <v>#REF!</v>
      </c>
      <c r="Y123" s="25" t="e">
        <f>IF($Y$3&lt;=#REF!,$D123*(1+(#REF!/100))^$Y$3,0)</f>
        <v>#REF!</v>
      </c>
      <c r="Z123" s="25" t="e">
        <f>IF($Z$3&lt;=#REF!,$D123*(1+(#REF!/100))^$Z$3,0)</f>
        <v>#REF!</v>
      </c>
      <c r="AA123" s="25" t="e">
        <f>IF($AA$3&lt;=#REF!,$D123*(1+(#REF!/100))^$AA$3,0)</f>
        <v>#REF!</v>
      </c>
      <c r="AB123" s="25" t="e">
        <f>IF($AB$3&lt;=#REF!,$D123*(1+(#REF!/100))^$AB$3,0)</f>
        <v>#REF!</v>
      </c>
      <c r="AC123" s="25" t="e">
        <f>IF($AC$3&lt;=#REF!,$D123*(1+(#REF!/100))^$AC$3,0)</f>
        <v>#REF!</v>
      </c>
      <c r="AD123" s="25" t="e">
        <f>IF($AD$3&lt;=#REF!,$D123*(1+(#REF!/100))^$AD$3,0)</f>
        <v>#REF!</v>
      </c>
      <c r="AE123" s="25" t="e">
        <f>IF($AE$3&lt;=#REF!,$D123*(1+(#REF!/100))^$AE$3,0)</f>
        <v>#REF!</v>
      </c>
      <c r="AF123" s="25" t="e">
        <f>IF($AF$3&lt;=#REF!,$D123*(1+(#REF!/100))^$AF$3,0)</f>
        <v>#REF!</v>
      </c>
      <c r="AG123" s="25" t="e">
        <f>IF($AG$3&lt;=#REF!,$D123*(1+(#REF!/100))^$AG$3,0)</f>
        <v>#REF!</v>
      </c>
      <c r="AH123" s="25" t="e">
        <f>IF($AH$3&lt;=#REF!,$D123*(1+(#REF!/100))^$AH$3,0)</f>
        <v>#REF!</v>
      </c>
      <c r="AI123" s="25" t="e">
        <f>IF($AI$3&lt;=#REF!,$D123*(1+(#REF!/100))^$AI$3,0)</f>
        <v>#REF!</v>
      </c>
      <c r="AJ123" s="17" t="e">
        <f>IF($AJ$3&lt;=#REF!,$D123*(1+(#REF!/100))^$AJ$3,0)</f>
        <v>#REF!</v>
      </c>
      <c r="AK123" s="17" t="e">
        <f>IF($AK$3&lt;=#REF!,$D123*(1+(#REF!/100))^$AK$3,0)</f>
        <v>#REF!</v>
      </c>
      <c r="AL123" s="17" t="e">
        <f>IF($AL$3&lt;=#REF!,$D123*(1+(#REF!/100))^$AL$3,0)</f>
        <v>#REF!</v>
      </c>
      <c r="AM123" s="17" t="e">
        <f>IF($AM$3&lt;=#REF!,$D123*(1+(#REF!/100))^$AM$3,0)</f>
        <v>#REF!</v>
      </c>
      <c r="AN123" s="17" t="e">
        <f>IF($AN$3&lt;=#REF!,$D123*(1+(#REF!/100))^$AN$3,0)</f>
        <v>#REF!</v>
      </c>
      <c r="AO123" s="17" t="e">
        <f>IF($AO$3&lt;=#REF!,$D123*(1+(#REF!/100))^$AO$3,0)</f>
        <v>#REF!</v>
      </c>
      <c r="AP123" s="17" t="e">
        <f>IF($AP$3&lt;=#REF!,$D123*(1+(#REF!/100))^$AP$3,0)</f>
        <v>#REF!</v>
      </c>
      <c r="AQ123" s="17" t="e">
        <f>IF($AQ$3&lt;=#REF!,$D123*(1+(#REF!/100))^$AQ$3,0)</f>
        <v>#REF!</v>
      </c>
      <c r="AR123" s="17" t="e">
        <f>IF($AR$3&lt;=#REF!,$D123*(1+(#REF!/100))^$AR$3,0)</f>
        <v>#REF!</v>
      </c>
      <c r="AS123" s="17" t="e">
        <f>IF($AS$3&lt;=#REF!,$D123*(1+(#REF!/100))^$AS$3,0)</f>
        <v>#REF!</v>
      </c>
    </row>
    <row r="124" spans="2:45" x14ac:dyDescent="0.25">
      <c r="B124" s="2" t="e">
        <f>#REF!</f>
        <v>#REF!</v>
      </c>
      <c r="C124" s="20">
        <v>336</v>
      </c>
      <c r="D124" s="19" t="e">
        <f>#REF!*#REF!</f>
        <v>#REF!</v>
      </c>
      <c r="E124" s="17" t="e">
        <f>NPV(#REF!,'Costos operativos proyectados'!F124:AI124)</f>
        <v>#REF!</v>
      </c>
      <c r="F124" s="25" t="e">
        <f>IF($F$3&lt;=#REF!,$D124*(1+(#REF!/100))^$F$3,0)</f>
        <v>#REF!</v>
      </c>
      <c r="G124" s="25" t="e">
        <f>IF($G$3&lt;=#REF!,$D124*(1+(#REF!/100))^$G$3,0)</f>
        <v>#REF!</v>
      </c>
      <c r="H124" s="25" t="e">
        <f>IF($H$3&lt;=#REF!,$D124*(1+(#REF!/100))^$H$3,0)</f>
        <v>#REF!</v>
      </c>
      <c r="I124" s="25" t="e">
        <f>IF($I$3&lt;=#REF!,$D124*(1+(#REF!/100))^$I$3,0)</f>
        <v>#REF!</v>
      </c>
      <c r="J124" s="25" t="e">
        <f>IF($J$3&lt;=#REF!,$D124*(1+(#REF!/100))^$J$3,0)</f>
        <v>#REF!</v>
      </c>
      <c r="K124" s="25" t="e">
        <f>IF($K$3&lt;=#REF!,$D124*(1+(#REF!/100))^$K$3,0)</f>
        <v>#REF!</v>
      </c>
      <c r="L124" s="25" t="e">
        <f>IF($L$3&lt;=#REF!,$D124*(1+(#REF!/100))^$L$3,0)</f>
        <v>#REF!</v>
      </c>
      <c r="M124" s="25" t="e">
        <f>IF($M$3&lt;=#REF!,$D124*(1+(#REF!/100))^$M$3,0)</f>
        <v>#REF!</v>
      </c>
      <c r="N124" s="25" t="e">
        <f>IF($N$3&lt;=#REF!,$D124*(1+(#REF!/100))^$N$3,0)</f>
        <v>#REF!</v>
      </c>
      <c r="O124" s="25" t="e">
        <f>IF($O$3&lt;=#REF!,$D124*(1+(#REF!/100))^$O$3,0)</f>
        <v>#REF!</v>
      </c>
      <c r="P124" s="25" t="e">
        <f>IF($P$3&lt;=#REF!,$D124*(1+(#REF!/100))^$P$3,0)</f>
        <v>#REF!</v>
      </c>
      <c r="Q124" s="25" t="e">
        <f>IF($Q$3&lt;=#REF!,$D124*(1+(#REF!/100))^$Q$3,0)</f>
        <v>#REF!</v>
      </c>
      <c r="R124" s="25" t="e">
        <f>IF($R$3&lt;=#REF!,$D124*(1+(#REF!/100))^$R$3,0)</f>
        <v>#REF!</v>
      </c>
      <c r="S124" s="25" t="e">
        <f>IF($S$3&lt;=#REF!,$D124*(1+(#REF!/100))^$S$3,0)</f>
        <v>#REF!</v>
      </c>
      <c r="T124" s="25" t="e">
        <f>IF($T$3&lt;=#REF!,$D124*(1+(#REF!/100))^$T$3,0)</f>
        <v>#REF!</v>
      </c>
      <c r="U124" s="25" t="e">
        <f>IF($U$3&lt;=#REF!,$D124*(1+(#REF!/100))^$U$3,0)</f>
        <v>#REF!</v>
      </c>
      <c r="V124" s="25" t="e">
        <f>IF($V$3&lt;=#REF!,$D124*(1+(#REF!/100))^$V$3,0)</f>
        <v>#REF!</v>
      </c>
      <c r="W124" s="25" t="e">
        <f>IF($W$3&lt;=#REF!,$D124*(1+(#REF!/100))^$W$3,0)</f>
        <v>#REF!</v>
      </c>
      <c r="X124" s="25" t="e">
        <f>IF($X$3&lt;=#REF!,$D124*(1+(#REF!/100))^$X$3,0)</f>
        <v>#REF!</v>
      </c>
      <c r="Y124" s="25" t="e">
        <f>IF($Y$3&lt;=#REF!,$D124*(1+(#REF!/100))^$Y$3,0)</f>
        <v>#REF!</v>
      </c>
      <c r="Z124" s="25" t="e">
        <f>IF($Z$3&lt;=#REF!,$D124*(1+(#REF!/100))^$Z$3,0)</f>
        <v>#REF!</v>
      </c>
      <c r="AA124" s="25" t="e">
        <f>IF($AA$3&lt;=#REF!,$D124*(1+(#REF!/100))^$AA$3,0)</f>
        <v>#REF!</v>
      </c>
      <c r="AB124" s="25" t="e">
        <f>IF($AB$3&lt;=#REF!,$D124*(1+(#REF!/100))^$AB$3,0)</f>
        <v>#REF!</v>
      </c>
      <c r="AC124" s="25" t="e">
        <f>IF($AC$3&lt;=#REF!,$D124*(1+(#REF!/100))^$AC$3,0)</f>
        <v>#REF!</v>
      </c>
      <c r="AD124" s="25" t="e">
        <f>IF($AD$3&lt;=#REF!,$D124*(1+(#REF!/100))^$AD$3,0)</f>
        <v>#REF!</v>
      </c>
      <c r="AE124" s="25" t="e">
        <f>IF($AE$3&lt;=#REF!,$D124*(1+(#REF!/100))^$AE$3,0)</f>
        <v>#REF!</v>
      </c>
      <c r="AF124" s="25" t="e">
        <f>IF($AF$3&lt;=#REF!,$D124*(1+(#REF!/100))^$AF$3,0)</f>
        <v>#REF!</v>
      </c>
      <c r="AG124" s="25" t="e">
        <f>IF($AG$3&lt;=#REF!,$D124*(1+(#REF!/100))^$AG$3,0)</f>
        <v>#REF!</v>
      </c>
      <c r="AH124" s="25" t="e">
        <f>IF($AH$3&lt;=#REF!,$D124*(1+(#REF!/100))^$AH$3,0)</f>
        <v>#REF!</v>
      </c>
      <c r="AI124" s="25" t="e">
        <f>IF($AI$3&lt;=#REF!,$D124*(1+(#REF!/100))^$AI$3,0)</f>
        <v>#REF!</v>
      </c>
      <c r="AJ124" s="17" t="e">
        <f>IF($AJ$3&lt;=#REF!,$D124*(1+(#REF!/100))^$AJ$3,0)</f>
        <v>#REF!</v>
      </c>
      <c r="AK124" s="17" t="e">
        <f>IF($AK$3&lt;=#REF!,$D124*(1+(#REF!/100))^$AK$3,0)</f>
        <v>#REF!</v>
      </c>
      <c r="AL124" s="17" t="e">
        <f>IF($AL$3&lt;=#REF!,$D124*(1+(#REF!/100))^$AL$3,0)</f>
        <v>#REF!</v>
      </c>
      <c r="AM124" s="17" t="e">
        <f>IF($AM$3&lt;=#REF!,$D124*(1+(#REF!/100))^$AM$3,0)</f>
        <v>#REF!</v>
      </c>
      <c r="AN124" s="17" t="e">
        <f>IF($AN$3&lt;=#REF!,$D124*(1+(#REF!/100))^$AN$3,0)</f>
        <v>#REF!</v>
      </c>
      <c r="AO124" s="17" t="e">
        <f>IF($AO$3&lt;=#REF!,$D124*(1+(#REF!/100))^$AO$3,0)</f>
        <v>#REF!</v>
      </c>
      <c r="AP124" s="17" t="e">
        <f>IF($AP$3&lt;=#REF!,$D124*(1+(#REF!/100))^$AP$3,0)</f>
        <v>#REF!</v>
      </c>
      <c r="AQ124" s="17" t="e">
        <f>IF($AQ$3&lt;=#REF!,$D124*(1+(#REF!/100))^$AQ$3,0)</f>
        <v>#REF!</v>
      </c>
      <c r="AR124" s="17" t="e">
        <f>IF($AR$3&lt;=#REF!,$D124*(1+(#REF!/100))^$AR$3,0)</f>
        <v>#REF!</v>
      </c>
      <c r="AS124" s="17" t="e">
        <f>IF($AS$3&lt;=#REF!,$D124*(1+(#REF!/100))^$AS$3,0)</f>
        <v>#REF!</v>
      </c>
    </row>
    <row r="125" spans="2:45" x14ac:dyDescent="0.25">
      <c r="B125" s="2" t="e">
        <f>#REF!</f>
        <v>#REF!</v>
      </c>
      <c r="C125" s="20">
        <v>266</v>
      </c>
      <c r="D125" s="19" t="e">
        <f>#REF!*#REF!</f>
        <v>#REF!</v>
      </c>
      <c r="E125" s="17" t="e">
        <f>NPV(#REF!,'Costos operativos proyectados'!F125:AI125)</f>
        <v>#REF!</v>
      </c>
      <c r="F125" s="25" t="e">
        <f>IF($F$3&lt;=#REF!,$D125*(1+(#REF!/100))^$F$3,0)</f>
        <v>#REF!</v>
      </c>
      <c r="G125" s="25" t="e">
        <f>IF($G$3&lt;=#REF!,$D125*(1+(#REF!/100))^$G$3,0)</f>
        <v>#REF!</v>
      </c>
      <c r="H125" s="25" t="e">
        <f>IF($H$3&lt;=#REF!,$D125*(1+(#REF!/100))^$H$3,0)</f>
        <v>#REF!</v>
      </c>
      <c r="I125" s="25" t="e">
        <f>IF($I$3&lt;=#REF!,$D125*(1+(#REF!/100))^$I$3,0)</f>
        <v>#REF!</v>
      </c>
      <c r="J125" s="25" t="e">
        <f>IF($J$3&lt;=#REF!,$D125*(1+(#REF!/100))^$J$3,0)</f>
        <v>#REF!</v>
      </c>
      <c r="K125" s="25" t="e">
        <f>IF($K$3&lt;=#REF!,$D125*(1+(#REF!/100))^$K$3,0)</f>
        <v>#REF!</v>
      </c>
      <c r="L125" s="25" t="e">
        <f>IF($L$3&lt;=#REF!,$D125*(1+(#REF!/100))^$L$3,0)</f>
        <v>#REF!</v>
      </c>
      <c r="M125" s="25" t="e">
        <f>IF($M$3&lt;=#REF!,$D125*(1+(#REF!/100))^$M$3,0)</f>
        <v>#REF!</v>
      </c>
      <c r="N125" s="25" t="e">
        <f>IF($N$3&lt;=#REF!,$D125*(1+(#REF!/100))^$N$3,0)</f>
        <v>#REF!</v>
      </c>
      <c r="O125" s="25" t="e">
        <f>IF($O$3&lt;=#REF!,$D125*(1+(#REF!/100))^$O$3,0)</f>
        <v>#REF!</v>
      </c>
      <c r="P125" s="25" t="e">
        <f>IF($P$3&lt;=#REF!,$D125*(1+(#REF!/100))^$P$3,0)</f>
        <v>#REF!</v>
      </c>
      <c r="Q125" s="25" t="e">
        <f>IF($Q$3&lt;=#REF!,$D125*(1+(#REF!/100))^$Q$3,0)</f>
        <v>#REF!</v>
      </c>
      <c r="R125" s="25" t="e">
        <f>IF($R$3&lt;=#REF!,$D125*(1+(#REF!/100))^$R$3,0)</f>
        <v>#REF!</v>
      </c>
      <c r="S125" s="25" t="e">
        <f>IF($S$3&lt;=#REF!,$D125*(1+(#REF!/100))^$S$3,0)</f>
        <v>#REF!</v>
      </c>
      <c r="T125" s="25" t="e">
        <f>IF($T$3&lt;=#REF!,$D125*(1+(#REF!/100))^$T$3,0)</f>
        <v>#REF!</v>
      </c>
      <c r="U125" s="25" t="e">
        <f>IF($U$3&lt;=#REF!,$D125*(1+(#REF!/100))^$U$3,0)</f>
        <v>#REF!</v>
      </c>
      <c r="V125" s="25" t="e">
        <f>IF($V$3&lt;=#REF!,$D125*(1+(#REF!/100))^$V$3,0)</f>
        <v>#REF!</v>
      </c>
      <c r="W125" s="25" t="e">
        <f>IF($W$3&lt;=#REF!,$D125*(1+(#REF!/100))^$W$3,0)</f>
        <v>#REF!</v>
      </c>
      <c r="X125" s="25" t="e">
        <f>IF($X$3&lt;=#REF!,$D125*(1+(#REF!/100))^$X$3,0)</f>
        <v>#REF!</v>
      </c>
      <c r="Y125" s="25" t="e">
        <f>IF($Y$3&lt;=#REF!,$D125*(1+(#REF!/100))^$Y$3,0)</f>
        <v>#REF!</v>
      </c>
      <c r="Z125" s="25" t="e">
        <f>IF($Z$3&lt;=#REF!,$D125*(1+(#REF!/100))^$Z$3,0)</f>
        <v>#REF!</v>
      </c>
      <c r="AA125" s="25" t="e">
        <f>IF($AA$3&lt;=#REF!,$D125*(1+(#REF!/100))^$AA$3,0)</f>
        <v>#REF!</v>
      </c>
      <c r="AB125" s="25" t="e">
        <f>IF($AB$3&lt;=#REF!,$D125*(1+(#REF!/100))^$AB$3,0)</f>
        <v>#REF!</v>
      </c>
      <c r="AC125" s="25" t="e">
        <f>IF($AC$3&lt;=#REF!,$D125*(1+(#REF!/100))^$AC$3,0)</f>
        <v>#REF!</v>
      </c>
      <c r="AD125" s="25" t="e">
        <f>IF($AD$3&lt;=#REF!,$D125*(1+(#REF!/100))^$AD$3,0)</f>
        <v>#REF!</v>
      </c>
      <c r="AE125" s="25" t="e">
        <f>IF($AE$3&lt;=#REF!,$D125*(1+(#REF!/100))^$AE$3,0)</f>
        <v>#REF!</v>
      </c>
      <c r="AF125" s="25" t="e">
        <f>IF($AF$3&lt;=#REF!,$D125*(1+(#REF!/100))^$AF$3,0)</f>
        <v>#REF!</v>
      </c>
      <c r="AG125" s="25" t="e">
        <f>IF($AG$3&lt;=#REF!,$D125*(1+(#REF!/100))^$AG$3,0)</f>
        <v>#REF!</v>
      </c>
      <c r="AH125" s="25" t="e">
        <f>IF($AH$3&lt;=#REF!,$D125*(1+(#REF!/100))^$AH$3,0)</f>
        <v>#REF!</v>
      </c>
      <c r="AI125" s="25" t="e">
        <f>IF($AI$3&lt;=#REF!,$D125*(1+(#REF!/100))^$AI$3,0)</f>
        <v>#REF!</v>
      </c>
      <c r="AJ125" s="17" t="e">
        <f>IF($AJ$3&lt;=#REF!,$D125*(1+(#REF!/100))^$AJ$3,0)</f>
        <v>#REF!</v>
      </c>
      <c r="AK125" s="17" t="e">
        <f>IF($AK$3&lt;=#REF!,$D125*(1+(#REF!/100))^$AK$3,0)</f>
        <v>#REF!</v>
      </c>
      <c r="AL125" s="17" t="e">
        <f>IF($AL$3&lt;=#REF!,$D125*(1+(#REF!/100))^$AL$3,0)</f>
        <v>#REF!</v>
      </c>
      <c r="AM125" s="17" t="e">
        <f>IF($AM$3&lt;=#REF!,$D125*(1+(#REF!/100))^$AM$3,0)</f>
        <v>#REF!</v>
      </c>
      <c r="AN125" s="17" t="e">
        <f>IF($AN$3&lt;=#REF!,$D125*(1+(#REF!/100))^$AN$3,0)</f>
        <v>#REF!</v>
      </c>
      <c r="AO125" s="17" t="e">
        <f>IF($AO$3&lt;=#REF!,$D125*(1+(#REF!/100))^$AO$3,0)</f>
        <v>#REF!</v>
      </c>
      <c r="AP125" s="17" t="e">
        <f>IF($AP$3&lt;=#REF!,$D125*(1+(#REF!/100))^$AP$3,0)</f>
        <v>#REF!</v>
      </c>
      <c r="AQ125" s="17" t="e">
        <f>IF($AQ$3&lt;=#REF!,$D125*(1+(#REF!/100))^$AQ$3,0)</f>
        <v>#REF!</v>
      </c>
      <c r="AR125" s="17" t="e">
        <f>IF($AR$3&lt;=#REF!,$D125*(1+(#REF!/100))^$AR$3,0)</f>
        <v>#REF!</v>
      </c>
      <c r="AS125" s="17" t="e">
        <f>IF($AS$3&lt;=#REF!,$D125*(1+(#REF!/100))^$AS$3,0)</f>
        <v>#REF!</v>
      </c>
    </row>
    <row r="126" spans="2:45" x14ac:dyDescent="0.25">
      <c r="B126" s="2" t="e">
        <f>#REF!</f>
        <v>#REF!</v>
      </c>
      <c r="C126" s="21">
        <v>250</v>
      </c>
      <c r="D126" s="19" t="e">
        <f>#REF!*#REF!</f>
        <v>#REF!</v>
      </c>
      <c r="E126" s="17" t="e">
        <f>NPV(#REF!,'Costos operativos proyectados'!F126:AI126)</f>
        <v>#REF!</v>
      </c>
      <c r="F126" s="25" t="e">
        <f>IF($F$3&lt;=#REF!,$D126*(1+(#REF!/100))^$F$3,0)</f>
        <v>#REF!</v>
      </c>
      <c r="G126" s="25" t="e">
        <f>IF($G$3&lt;=#REF!,$D126*(1+(#REF!/100))^$G$3,0)</f>
        <v>#REF!</v>
      </c>
      <c r="H126" s="25" t="e">
        <f>IF($H$3&lt;=#REF!,$D126*(1+(#REF!/100))^$H$3,0)</f>
        <v>#REF!</v>
      </c>
      <c r="I126" s="25" t="e">
        <f>IF($I$3&lt;=#REF!,$D126*(1+(#REF!/100))^$I$3,0)</f>
        <v>#REF!</v>
      </c>
      <c r="J126" s="25" t="e">
        <f>IF($J$3&lt;=#REF!,$D126*(1+(#REF!/100))^$J$3,0)</f>
        <v>#REF!</v>
      </c>
      <c r="K126" s="25" t="e">
        <f>IF($K$3&lt;=#REF!,$D126*(1+(#REF!/100))^$K$3,0)</f>
        <v>#REF!</v>
      </c>
      <c r="L126" s="25" t="e">
        <f>IF($L$3&lt;=#REF!,$D126*(1+(#REF!/100))^$L$3,0)</f>
        <v>#REF!</v>
      </c>
      <c r="M126" s="25" t="e">
        <f>IF($M$3&lt;=#REF!,$D126*(1+(#REF!/100))^$M$3,0)</f>
        <v>#REF!</v>
      </c>
      <c r="N126" s="25" t="e">
        <f>IF($N$3&lt;=#REF!,$D126*(1+(#REF!/100))^$N$3,0)</f>
        <v>#REF!</v>
      </c>
      <c r="O126" s="25" t="e">
        <f>IF($O$3&lt;=#REF!,$D126*(1+(#REF!/100))^$O$3,0)</f>
        <v>#REF!</v>
      </c>
      <c r="P126" s="25" t="e">
        <f>IF($P$3&lt;=#REF!,$D126*(1+(#REF!/100))^$P$3,0)</f>
        <v>#REF!</v>
      </c>
      <c r="Q126" s="25" t="e">
        <f>IF($Q$3&lt;=#REF!,$D126*(1+(#REF!/100))^$Q$3,0)</f>
        <v>#REF!</v>
      </c>
      <c r="R126" s="25" t="e">
        <f>IF($R$3&lt;=#REF!,$D126*(1+(#REF!/100))^$R$3,0)</f>
        <v>#REF!</v>
      </c>
      <c r="S126" s="25" t="e">
        <f>IF($S$3&lt;=#REF!,$D126*(1+(#REF!/100))^$S$3,0)</f>
        <v>#REF!</v>
      </c>
      <c r="T126" s="25" t="e">
        <f>IF($T$3&lt;=#REF!,$D126*(1+(#REF!/100))^$T$3,0)</f>
        <v>#REF!</v>
      </c>
      <c r="U126" s="25" t="e">
        <f>IF($U$3&lt;=#REF!,$D126*(1+(#REF!/100))^$U$3,0)</f>
        <v>#REF!</v>
      </c>
      <c r="V126" s="25" t="e">
        <f>IF($V$3&lt;=#REF!,$D126*(1+(#REF!/100))^$V$3,0)</f>
        <v>#REF!</v>
      </c>
      <c r="W126" s="25" t="e">
        <f>IF($W$3&lt;=#REF!,$D126*(1+(#REF!/100))^$W$3,0)</f>
        <v>#REF!</v>
      </c>
      <c r="X126" s="25" t="e">
        <f>IF($X$3&lt;=#REF!,$D126*(1+(#REF!/100))^$X$3,0)</f>
        <v>#REF!</v>
      </c>
      <c r="Y126" s="25" t="e">
        <f>IF($Y$3&lt;=#REF!,$D126*(1+(#REF!/100))^$Y$3,0)</f>
        <v>#REF!</v>
      </c>
      <c r="Z126" s="25" t="e">
        <f>IF($Z$3&lt;=#REF!,$D126*(1+(#REF!/100))^$Z$3,0)</f>
        <v>#REF!</v>
      </c>
      <c r="AA126" s="25" t="e">
        <f>IF($AA$3&lt;=#REF!,$D126*(1+(#REF!/100))^$AA$3,0)</f>
        <v>#REF!</v>
      </c>
      <c r="AB126" s="25" t="e">
        <f>IF($AB$3&lt;=#REF!,$D126*(1+(#REF!/100))^$AB$3,0)</f>
        <v>#REF!</v>
      </c>
      <c r="AC126" s="25" t="e">
        <f>IF($AC$3&lt;=#REF!,$D126*(1+(#REF!/100))^$AC$3,0)</f>
        <v>#REF!</v>
      </c>
      <c r="AD126" s="25" t="e">
        <f>IF($AD$3&lt;=#REF!,$D126*(1+(#REF!/100))^$AD$3,0)</f>
        <v>#REF!</v>
      </c>
      <c r="AE126" s="25" t="e">
        <f>IF($AE$3&lt;=#REF!,$D126*(1+(#REF!/100))^$AE$3,0)</f>
        <v>#REF!</v>
      </c>
      <c r="AF126" s="25" t="e">
        <f>IF($AF$3&lt;=#REF!,$D126*(1+(#REF!/100))^$AF$3,0)</f>
        <v>#REF!</v>
      </c>
      <c r="AG126" s="25" t="e">
        <f>IF($AG$3&lt;=#REF!,$D126*(1+(#REF!/100))^$AG$3,0)</f>
        <v>#REF!</v>
      </c>
      <c r="AH126" s="25" t="e">
        <f>IF($AH$3&lt;=#REF!,$D126*(1+(#REF!/100))^$AH$3,0)</f>
        <v>#REF!</v>
      </c>
      <c r="AI126" s="25" t="e">
        <f>IF($AI$3&lt;=#REF!,$D126*(1+(#REF!/100))^$AI$3,0)</f>
        <v>#REF!</v>
      </c>
      <c r="AJ126" s="17" t="e">
        <f>IF($AJ$3&lt;=#REF!,$D126*(1+(#REF!/100))^$AJ$3,0)</f>
        <v>#REF!</v>
      </c>
      <c r="AK126" s="17" t="e">
        <f>IF($AK$3&lt;=#REF!,$D126*(1+(#REF!/100))^$AK$3,0)</f>
        <v>#REF!</v>
      </c>
      <c r="AL126" s="17" t="e">
        <f>IF($AL$3&lt;=#REF!,$D126*(1+(#REF!/100))^$AL$3,0)</f>
        <v>#REF!</v>
      </c>
      <c r="AM126" s="17" t="e">
        <f>IF($AM$3&lt;=#REF!,$D126*(1+(#REF!/100))^$AM$3,0)</f>
        <v>#REF!</v>
      </c>
      <c r="AN126" s="17" t="e">
        <f>IF($AN$3&lt;=#REF!,$D126*(1+(#REF!/100))^$AN$3,0)</f>
        <v>#REF!</v>
      </c>
      <c r="AO126" s="17" t="e">
        <f>IF($AO$3&lt;=#REF!,$D126*(1+(#REF!/100))^$AO$3,0)</f>
        <v>#REF!</v>
      </c>
      <c r="AP126" s="17" t="e">
        <f>IF($AP$3&lt;=#REF!,$D126*(1+(#REF!/100))^$AP$3,0)</f>
        <v>#REF!</v>
      </c>
      <c r="AQ126" s="17" t="e">
        <f>IF($AQ$3&lt;=#REF!,$D126*(1+(#REF!/100))^$AQ$3,0)</f>
        <v>#REF!</v>
      </c>
      <c r="AR126" s="17" t="e">
        <f>IF($AR$3&lt;=#REF!,$D126*(1+(#REF!/100))^$AR$3,0)</f>
        <v>#REF!</v>
      </c>
      <c r="AS126" s="17" t="e">
        <f>IF($AS$3&lt;=#REF!,$D126*(1+(#REF!/100))^$AS$3,0)</f>
        <v>#REF!</v>
      </c>
    </row>
    <row r="127" spans="2:45" x14ac:dyDescent="0.25">
      <c r="B127" s="2" t="e">
        <f>#REF!</f>
        <v>#REF!</v>
      </c>
      <c r="C127" s="22" t="s">
        <v>23</v>
      </c>
      <c r="D127" s="19" t="e">
        <f>#REF!*#REF!</f>
        <v>#REF!</v>
      </c>
      <c r="E127" s="17" t="e">
        <f>NPV(#REF!,'Costos operativos proyectados'!F127:AI127)</f>
        <v>#REF!</v>
      </c>
      <c r="F127" s="25" t="e">
        <f>IF($F$3&lt;=#REF!,$D127*(1+(#REF!/100))^$F$3,0)</f>
        <v>#REF!</v>
      </c>
      <c r="G127" s="25" t="e">
        <f>IF($G$3&lt;=#REF!,$D127*(1+(#REF!/100))^$G$3,0)</f>
        <v>#REF!</v>
      </c>
      <c r="H127" s="25" t="e">
        <f>IF($H$3&lt;=#REF!,$D127*(1+(#REF!/100))^$H$3,0)</f>
        <v>#REF!</v>
      </c>
      <c r="I127" s="25" t="e">
        <f>IF($I$3&lt;=#REF!,$D127*(1+(#REF!/100))^$I$3,0)</f>
        <v>#REF!</v>
      </c>
      <c r="J127" s="25" t="e">
        <f>IF($J$3&lt;=#REF!,$D127*(1+(#REF!/100))^$J$3,0)</f>
        <v>#REF!</v>
      </c>
      <c r="K127" s="25" t="e">
        <f>IF($K$3&lt;=#REF!,$D127*(1+(#REF!/100))^$K$3,0)</f>
        <v>#REF!</v>
      </c>
      <c r="L127" s="25" t="e">
        <f>IF($L$3&lt;=#REF!,$D127*(1+(#REF!/100))^$L$3,0)</f>
        <v>#REF!</v>
      </c>
      <c r="M127" s="25" t="e">
        <f>IF($M$3&lt;=#REF!,$D127*(1+(#REF!/100))^$M$3,0)</f>
        <v>#REF!</v>
      </c>
      <c r="N127" s="25" t="e">
        <f>IF($N$3&lt;=#REF!,$D127*(1+(#REF!/100))^$N$3,0)</f>
        <v>#REF!</v>
      </c>
      <c r="O127" s="25" t="e">
        <f>IF($O$3&lt;=#REF!,$D127*(1+(#REF!/100))^$O$3,0)</f>
        <v>#REF!</v>
      </c>
      <c r="P127" s="25" t="e">
        <f>IF($P$3&lt;=#REF!,$D127*(1+(#REF!/100))^$P$3,0)</f>
        <v>#REF!</v>
      </c>
      <c r="Q127" s="25" t="e">
        <f>IF($Q$3&lt;=#REF!,$D127*(1+(#REF!/100))^$Q$3,0)</f>
        <v>#REF!</v>
      </c>
      <c r="R127" s="25" t="e">
        <f>IF($R$3&lt;=#REF!,$D127*(1+(#REF!/100))^$R$3,0)</f>
        <v>#REF!</v>
      </c>
      <c r="S127" s="25" t="e">
        <f>IF($S$3&lt;=#REF!,$D127*(1+(#REF!/100))^$S$3,0)</f>
        <v>#REF!</v>
      </c>
      <c r="T127" s="25" t="e">
        <f>IF($T$3&lt;=#REF!,$D127*(1+(#REF!/100))^$T$3,0)</f>
        <v>#REF!</v>
      </c>
      <c r="U127" s="25" t="e">
        <f>IF($U$3&lt;=#REF!,$D127*(1+(#REF!/100))^$U$3,0)</f>
        <v>#REF!</v>
      </c>
      <c r="V127" s="25" t="e">
        <f>IF($V$3&lt;=#REF!,$D127*(1+(#REF!/100))^$V$3,0)</f>
        <v>#REF!</v>
      </c>
      <c r="W127" s="25" t="e">
        <f>IF($W$3&lt;=#REF!,$D127*(1+(#REF!/100))^$W$3,0)</f>
        <v>#REF!</v>
      </c>
      <c r="X127" s="25" t="e">
        <f>IF($X$3&lt;=#REF!,$D127*(1+(#REF!/100))^$X$3,0)</f>
        <v>#REF!</v>
      </c>
      <c r="Y127" s="25" t="e">
        <f>IF($Y$3&lt;=#REF!,$D127*(1+(#REF!/100))^$Y$3,0)</f>
        <v>#REF!</v>
      </c>
      <c r="Z127" s="25" t="e">
        <f>IF($Z$3&lt;=#REF!,$D127*(1+(#REF!/100))^$Z$3,0)</f>
        <v>#REF!</v>
      </c>
      <c r="AA127" s="25" t="e">
        <f>IF($AA$3&lt;=#REF!,$D127*(1+(#REF!/100))^$AA$3,0)</f>
        <v>#REF!</v>
      </c>
      <c r="AB127" s="25" t="e">
        <f>IF($AB$3&lt;=#REF!,$D127*(1+(#REF!/100))^$AB$3,0)</f>
        <v>#REF!</v>
      </c>
      <c r="AC127" s="25" t="e">
        <f>IF($AC$3&lt;=#REF!,$D127*(1+(#REF!/100))^$AC$3,0)</f>
        <v>#REF!</v>
      </c>
      <c r="AD127" s="25" t="e">
        <f>IF($AD$3&lt;=#REF!,$D127*(1+(#REF!/100))^$AD$3,0)</f>
        <v>#REF!</v>
      </c>
      <c r="AE127" s="25" t="e">
        <f>IF($AE$3&lt;=#REF!,$D127*(1+(#REF!/100))^$AE$3,0)</f>
        <v>#REF!</v>
      </c>
      <c r="AF127" s="25" t="e">
        <f>IF($AF$3&lt;=#REF!,$D127*(1+(#REF!/100))^$AF$3,0)</f>
        <v>#REF!</v>
      </c>
      <c r="AG127" s="25" t="e">
        <f>IF($AG$3&lt;=#REF!,$D127*(1+(#REF!/100))^$AG$3,0)</f>
        <v>#REF!</v>
      </c>
      <c r="AH127" s="25" t="e">
        <f>IF($AH$3&lt;=#REF!,$D127*(1+(#REF!/100))^$AH$3,0)</f>
        <v>#REF!</v>
      </c>
      <c r="AI127" s="25" t="e">
        <f>IF($AI$3&lt;=#REF!,$D127*(1+(#REF!/100))^$AI$3,0)</f>
        <v>#REF!</v>
      </c>
      <c r="AJ127" s="17" t="e">
        <f>IF($AJ$3&lt;=#REF!,$D127*(1+(#REF!/100))^$AJ$3,0)</f>
        <v>#REF!</v>
      </c>
      <c r="AK127" s="17" t="e">
        <f>IF($AK$3&lt;=#REF!,$D127*(1+(#REF!/100))^$AK$3,0)</f>
        <v>#REF!</v>
      </c>
      <c r="AL127" s="17" t="e">
        <f>IF($AL$3&lt;=#REF!,$D127*(1+(#REF!/100))^$AL$3,0)</f>
        <v>#REF!</v>
      </c>
      <c r="AM127" s="17" t="e">
        <f>IF($AM$3&lt;=#REF!,$D127*(1+(#REF!/100))^$AM$3,0)</f>
        <v>#REF!</v>
      </c>
      <c r="AN127" s="17" t="e">
        <f>IF($AN$3&lt;=#REF!,$D127*(1+(#REF!/100))^$AN$3,0)</f>
        <v>#REF!</v>
      </c>
      <c r="AO127" s="17" t="e">
        <f>IF($AO$3&lt;=#REF!,$D127*(1+(#REF!/100))^$AO$3,0)</f>
        <v>#REF!</v>
      </c>
      <c r="AP127" s="17" t="e">
        <f>IF($AP$3&lt;=#REF!,$D127*(1+(#REF!/100))^$AP$3,0)</f>
        <v>#REF!</v>
      </c>
      <c r="AQ127" s="17" t="e">
        <f>IF($AQ$3&lt;=#REF!,$D127*(1+(#REF!/100))^$AQ$3,0)</f>
        <v>#REF!</v>
      </c>
      <c r="AR127" s="17" t="e">
        <f>IF($AR$3&lt;=#REF!,$D127*(1+(#REF!/100))^$AR$3,0)</f>
        <v>#REF!</v>
      </c>
      <c r="AS127" s="17" t="e">
        <f>IF($AS$3&lt;=#REF!,$D127*(1+(#REF!/100))^$AS$3,0)</f>
        <v>#REF!</v>
      </c>
    </row>
    <row r="128" spans="2:45" x14ac:dyDescent="0.25">
      <c r="B128" s="2" t="e">
        <f>#REF!</f>
        <v>#REF!</v>
      </c>
      <c r="C128" s="20" t="s">
        <v>22</v>
      </c>
      <c r="D128" s="19" t="e">
        <f>#REF!*#REF!</f>
        <v>#REF!</v>
      </c>
      <c r="E128" s="17" t="e">
        <f>NPV(#REF!,'Costos operativos proyectados'!F128:AI128)</f>
        <v>#REF!</v>
      </c>
      <c r="F128" s="25" t="e">
        <f>IF($F$3&lt;=#REF!,$D128*(1+(#REF!/100))^$F$3,0)</f>
        <v>#REF!</v>
      </c>
      <c r="G128" s="25" t="e">
        <f>IF($G$3&lt;=#REF!,$D128*(1+(#REF!/100))^$G$3,0)</f>
        <v>#REF!</v>
      </c>
      <c r="H128" s="25" t="e">
        <f>IF($H$3&lt;=#REF!,$D128*(1+(#REF!/100))^$H$3,0)</f>
        <v>#REF!</v>
      </c>
      <c r="I128" s="25" t="e">
        <f>IF($I$3&lt;=#REF!,$D128*(1+(#REF!/100))^$I$3,0)</f>
        <v>#REF!</v>
      </c>
      <c r="J128" s="25" t="e">
        <f>IF($J$3&lt;=#REF!,$D128*(1+(#REF!/100))^$J$3,0)</f>
        <v>#REF!</v>
      </c>
      <c r="K128" s="25" t="e">
        <f>IF($K$3&lt;=#REF!,$D128*(1+(#REF!/100))^$K$3,0)</f>
        <v>#REF!</v>
      </c>
      <c r="L128" s="25" t="e">
        <f>IF($L$3&lt;=#REF!,$D128*(1+(#REF!/100))^$L$3,0)</f>
        <v>#REF!</v>
      </c>
      <c r="M128" s="25" t="e">
        <f>IF($M$3&lt;=#REF!,$D128*(1+(#REF!/100))^$M$3,0)</f>
        <v>#REF!</v>
      </c>
      <c r="N128" s="25" t="e">
        <f>IF($N$3&lt;=#REF!,$D128*(1+(#REF!/100))^$N$3,0)</f>
        <v>#REF!</v>
      </c>
      <c r="O128" s="25" t="e">
        <f>IF($O$3&lt;=#REF!,$D128*(1+(#REF!/100))^$O$3,0)</f>
        <v>#REF!</v>
      </c>
      <c r="P128" s="25" t="e">
        <f>IF($P$3&lt;=#REF!,$D128*(1+(#REF!/100))^$P$3,0)</f>
        <v>#REF!</v>
      </c>
      <c r="Q128" s="25" t="e">
        <f>IF($Q$3&lt;=#REF!,$D128*(1+(#REF!/100))^$Q$3,0)</f>
        <v>#REF!</v>
      </c>
      <c r="R128" s="25" t="e">
        <f>IF($R$3&lt;=#REF!,$D128*(1+(#REF!/100))^$R$3,0)</f>
        <v>#REF!</v>
      </c>
      <c r="S128" s="25" t="e">
        <f>IF($S$3&lt;=#REF!,$D128*(1+(#REF!/100))^$S$3,0)</f>
        <v>#REF!</v>
      </c>
      <c r="T128" s="25" t="e">
        <f>IF($T$3&lt;=#REF!,$D128*(1+(#REF!/100))^$T$3,0)</f>
        <v>#REF!</v>
      </c>
      <c r="U128" s="25" t="e">
        <f>IF($U$3&lt;=#REF!,$D128*(1+(#REF!/100))^$U$3,0)</f>
        <v>#REF!</v>
      </c>
      <c r="V128" s="25" t="e">
        <f>IF($V$3&lt;=#REF!,$D128*(1+(#REF!/100))^$V$3,0)</f>
        <v>#REF!</v>
      </c>
      <c r="W128" s="25" t="e">
        <f>IF($W$3&lt;=#REF!,$D128*(1+(#REF!/100))^$W$3,0)</f>
        <v>#REF!</v>
      </c>
      <c r="X128" s="25" t="e">
        <f>IF($X$3&lt;=#REF!,$D128*(1+(#REF!/100))^$X$3,0)</f>
        <v>#REF!</v>
      </c>
      <c r="Y128" s="25" t="e">
        <f>IF($Y$3&lt;=#REF!,$D128*(1+(#REF!/100))^$Y$3,0)</f>
        <v>#REF!</v>
      </c>
      <c r="Z128" s="25" t="e">
        <f>IF($Z$3&lt;=#REF!,$D128*(1+(#REF!/100))^$Z$3,0)</f>
        <v>#REF!</v>
      </c>
      <c r="AA128" s="25" t="e">
        <f>IF($AA$3&lt;=#REF!,$D128*(1+(#REF!/100))^$AA$3,0)</f>
        <v>#REF!</v>
      </c>
      <c r="AB128" s="25" t="e">
        <f>IF($AB$3&lt;=#REF!,$D128*(1+(#REF!/100))^$AB$3,0)</f>
        <v>#REF!</v>
      </c>
      <c r="AC128" s="25" t="e">
        <f>IF($AC$3&lt;=#REF!,$D128*(1+(#REF!/100))^$AC$3,0)</f>
        <v>#REF!</v>
      </c>
      <c r="AD128" s="25" t="e">
        <f>IF($AD$3&lt;=#REF!,$D128*(1+(#REF!/100))^$AD$3,0)</f>
        <v>#REF!</v>
      </c>
      <c r="AE128" s="25" t="e">
        <f>IF($AE$3&lt;=#REF!,$D128*(1+(#REF!/100))^$AE$3,0)</f>
        <v>#REF!</v>
      </c>
      <c r="AF128" s="25" t="e">
        <f>IF($AF$3&lt;=#REF!,$D128*(1+(#REF!/100))^$AF$3,0)</f>
        <v>#REF!</v>
      </c>
      <c r="AG128" s="25" t="e">
        <f>IF($AG$3&lt;=#REF!,$D128*(1+(#REF!/100))^$AG$3,0)</f>
        <v>#REF!</v>
      </c>
      <c r="AH128" s="25" t="e">
        <f>IF($AH$3&lt;=#REF!,$D128*(1+(#REF!/100))^$AH$3,0)</f>
        <v>#REF!</v>
      </c>
      <c r="AI128" s="25" t="e">
        <f>IF($AI$3&lt;=#REF!,$D128*(1+(#REF!/100))^$AI$3,0)</f>
        <v>#REF!</v>
      </c>
      <c r="AJ128" s="17" t="e">
        <f>IF($AJ$3&lt;=#REF!,$D128*(1+(#REF!/100))^$AJ$3,0)</f>
        <v>#REF!</v>
      </c>
      <c r="AK128" s="17" t="e">
        <f>IF($AK$3&lt;=#REF!,$D128*(1+(#REF!/100))^$AK$3,0)</f>
        <v>#REF!</v>
      </c>
      <c r="AL128" s="17" t="e">
        <f>IF($AL$3&lt;=#REF!,$D128*(1+(#REF!/100))^$AL$3,0)</f>
        <v>#REF!</v>
      </c>
      <c r="AM128" s="17" t="e">
        <f>IF($AM$3&lt;=#REF!,$D128*(1+(#REF!/100))^$AM$3,0)</f>
        <v>#REF!</v>
      </c>
      <c r="AN128" s="17" t="e">
        <f>IF($AN$3&lt;=#REF!,$D128*(1+(#REF!/100))^$AN$3,0)</f>
        <v>#REF!</v>
      </c>
      <c r="AO128" s="17" t="e">
        <f>IF($AO$3&lt;=#REF!,$D128*(1+(#REF!/100))^$AO$3,0)</f>
        <v>#REF!</v>
      </c>
      <c r="AP128" s="17" t="e">
        <f>IF($AP$3&lt;=#REF!,$D128*(1+(#REF!/100))^$AP$3,0)</f>
        <v>#REF!</v>
      </c>
      <c r="AQ128" s="17" t="e">
        <f>IF($AQ$3&lt;=#REF!,$D128*(1+(#REF!/100))^$AQ$3,0)</f>
        <v>#REF!</v>
      </c>
      <c r="AR128" s="17" t="e">
        <f>IF($AR$3&lt;=#REF!,$D128*(1+(#REF!/100))^$AR$3,0)</f>
        <v>#REF!</v>
      </c>
      <c r="AS128" s="17" t="e">
        <f>IF($AS$3&lt;=#REF!,$D128*(1+(#REF!/100))^$AS$3,0)</f>
        <v>#REF!</v>
      </c>
    </row>
    <row r="129" spans="2:45" x14ac:dyDescent="0.25">
      <c r="B129" s="2" t="e">
        <f>#REF!</f>
        <v>#REF!</v>
      </c>
      <c r="C129" s="20" t="s">
        <v>21</v>
      </c>
      <c r="D129" s="19" t="e">
        <f>#REF!*#REF!</f>
        <v>#REF!</v>
      </c>
      <c r="E129" s="17" t="e">
        <f>NPV(#REF!,'Costos operativos proyectados'!F129:AI129)</f>
        <v>#REF!</v>
      </c>
      <c r="F129" s="25" t="e">
        <f>IF($F$3&lt;=#REF!,$D129*(1+(#REF!/100))^$F$3,0)</f>
        <v>#REF!</v>
      </c>
      <c r="G129" s="25" t="e">
        <f>IF($G$3&lt;=#REF!,$D129*(1+(#REF!/100))^$G$3,0)</f>
        <v>#REF!</v>
      </c>
      <c r="H129" s="25" t="e">
        <f>IF($H$3&lt;=#REF!,$D129*(1+(#REF!/100))^$H$3,0)</f>
        <v>#REF!</v>
      </c>
      <c r="I129" s="25" t="e">
        <f>IF($I$3&lt;=#REF!,$D129*(1+(#REF!/100))^$I$3,0)</f>
        <v>#REF!</v>
      </c>
      <c r="J129" s="25" t="e">
        <f>IF($J$3&lt;=#REF!,$D129*(1+(#REF!/100))^$J$3,0)</f>
        <v>#REF!</v>
      </c>
      <c r="K129" s="25" t="e">
        <f>IF($K$3&lt;=#REF!,$D129*(1+(#REF!/100))^$K$3,0)</f>
        <v>#REF!</v>
      </c>
      <c r="L129" s="25" t="e">
        <f>IF($L$3&lt;=#REF!,$D129*(1+(#REF!/100))^$L$3,0)</f>
        <v>#REF!</v>
      </c>
      <c r="M129" s="25" t="e">
        <f>IF($M$3&lt;=#REF!,$D129*(1+(#REF!/100))^$M$3,0)</f>
        <v>#REF!</v>
      </c>
      <c r="N129" s="25" t="e">
        <f>IF($N$3&lt;=#REF!,$D129*(1+(#REF!/100))^$N$3,0)</f>
        <v>#REF!</v>
      </c>
      <c r="O129" s="25" t="e">
        <f>IF($O$3&lt;=#REF!,$D129*(1+(#REF!/100))^$O$3,0)</f>
        <v>#REF!</v>
      </c>
      <c r="P129" s="25" t="e">
        <f>IF($P$3&lt;=#REF!,$D129*(1+(#REF!/100))^$P$3,0)</f>
        <v>#REF!</v>
      </c>
      <c r="Q129" s="25" t="e">
        <f>IF($Q$3&lt;=#REF!,$D129*(1+(#REF!/100))^$Q$3,0)</f>
        <v>#REF!</v>
      </c>
      <c r="R129" s="25" t="e">
        <f>IF($R$3&lt;=#REF!,$D129*(1+(#REF!/100))^$R$3,0)</f>
        <v>#REF!</v>
      </c>
      <c r="S129" s="25" t="e">
        <f>IF($S$3&lt;=#REF!,$D129*(1+(#REF!/100))^$S$3,0)</f>
        <v>#REF!</v>
      </c>
      <c r="T129" s="25" t="e">
        <f>IF($T$3&lt;=#REF!,$D129*(1+(#REF!/100))^$T$3,0)</f>
        <v>#REF!</v>
      </c>
      <c r="U129" s="25" t="e">
        <f>IF($U$3&lt;=#REF!,$D129*(1+(#REF!/100))^$U$3,0)</f>
        <v>#REF!</v>
      </c>
      <c r="V129" s="25" t="e">
        <f>IF($V$3&lt;=#REF!,$D129*(1+(#REF!/100))^$V$3,0)</f>
        <v>#REF!</v>
      </c>
      <c r="W129" s="25" t="e">
        <f>IF($W$3&lt;=#REF!,$D129*(1+(#REF!/100))^$W$3,0)</f>
        <v>#REF!</v>
      </c>
      <c r="X129" s="25" t="e">
        <f>IF($X$3&lt;=#REF!,$D129*(1+(#REF!/100))^$X$3,0)</f>
        <v>#REF!</v>
      </c>
      <c r="Y129" s="25" t="e">
        <f>IF($Y$3&lt;=#REF!,$D129*(1+(#REF!/100))^$Y$3,0)</f>
        <v>#REF!</v>
      </c>
      <c r="Z129" s="25" t="e">
        <f>IF($Z$3&lt;=#REF!,$D129*(1+(#REF!/100))^$Z$3,0)</f>
        <v>#REF!</v>
      </c>
      <c r="AA129" s="25" t="e">
        <f>IF($AA$3&lt;=#REF!,$D129*(1+(#REF!/100))^$AA$3,0)</f>
        <v>#REF!</v>
      </c>
      <c r="AB129" s="25" t="e">
        <f>IF($AB$3&lt;=#REF!,$D129*(1+(#REF!/100))^$AB$3,0)</f>
        <v>#REF!</v>
      </c>
      <c r="AC129" s="25" t="e">
        <f>IF($AC$3&lt;=#REF!,$D129*(1+(#REF!/100))^$AC$3,0)</f>
        <v>#REF!</v>
      </c>
      <c r="AD129" s="25" t="e">
        <f>IF($AD$3&lt;=#REF!,$D129*(1+(#REF!/100))^$AD$3,0)</f>
        <v>#REF!</v>
      </c>
      <c r="AE129" s="25" t="e">
        <f>IF($AE$3&lt;=#REF!,$D129*(1+(#REF!/100))^$AE$3,0)</f>
        <v>#REF!</v>
      </c>
      <c r="AF129" s="25" t="e">
        <f>IF($AF$3&lt;=#REF!,$D129*(1+(#REF!/100))^$AF$3,0)</f>
        <v>#REF!</v>
      </c>
      <c r="AG129" s="25" t="e">
        <f>IF($AG$3&lt;=#REF!,$D129*(1+(#REF!/100))^$AG$3,0)</f>
        <v>#REF!</v>
      </c>
      <c r="AH129" s="25" t="e">
        <f>IF($AH$3&lt;=#REF!,$D129*(1+(#REF!/100))^$AH$3,0)</f>
        <v>#REF!</v>
      </c>
      <c r="AI129" s="25" t="e">
        <f>IF($AI$3&lt;=#REF!,$D129*(1+(#REF!/100))^$AI$3,0)</f>
        <v>#REF!</v>
      </c>
      <c r="AJ129" s="17" t="e">
        <f>IF($AJ$3&lt;=#REF!,$D129*(1+(#REF!/100))^$AJ$3,0)</f>
        <v>#REF!</v>
      </c>
      <c r="AK129" s="17" t="e">
        <f>IF($AK$3&lt;=#REF!,$D129*(1+(#REF!/100))^$AK$3,0)</f>
        <v>#REF!</v>
      </c>
      <c r="AL129" s="17" t="e">
        <f>IF($AL$3&lt;=#REF!,$D129*(1+(#REF!/100))^$AL$3,0)</f>
        <v>#REF!</v>
      </c>
      <c r="AM129" s="17" t="e">
        <f>IF($AM$3&lt;=#REF!,$D129*(1+(#REF!/100))^$AM$3,0)</f>
        <v>#REF!</v>
      </c>
      <c r="AN129" s="17" t="e">
        <f>IF($AN$3&lt;=#REF!,$D129*(1+(#REF!/100))^$AN$3,0)</f>
        <v>#REF!</v>
      </c>
      <c r="AO129" s="17" t="e">
        <f>IF($AO$3&lt;=#REF!,$D129*(1+(#REF!/100))^$AO$3,0)</f>
        <v>#REF!</v>
      </c>
      <c r="AP129" s="17" t="e">
        <f>IF($AP$3&lt;=#REF!,$D129*(1+(#REF!/100))^$AP$3,0)</f>
        <v>#REF!</v>
      </c>
      <c r="AQ129" s="17" t="e">
        <f>IF($AQ$3&lt;=#REF!,$D129*(1+(#REF!/100))^$AQ$3,0)</f>
        <v>#REF!</v>
      </c>
      <c r="AR129" s="17" t="e">
        <f>IF($AR$3&lt;=#REF!,$D129*(1+(#REF!/100))^$AR$3,0)</f>
        <v>#REF!</v>
      </c>
      <c r="AS129" s="17" t="e">
        <f>IF($AS$3&lt;=#REF!,$D129*(1+(#REF!/100))^$AS$3,0)</f>
        <v>#REF!</v>
      </c>
    </row>
    <row r="130" spans="2:45" x14ac:dyDescent="0.25">
      <c r="B130" s="2" t="e">
        <f>#REF!</f>
        <v>#REF!</v>
      </c>
      <c r="C130" s="20" t="s">
        <v>20</v>
      </c>
      <c r="D130" s="19" t="e">
        <f>#REF!*#REF!</f>
        <v>#REF!</v>
      </c>
      <c r="E130" s="17" t="e">
        <f>NPV(#REF!,'Costos operativos proyectados'!F130:AI130)</f>
        <v>#REF!</v>
      </c>
      <c r="F130" s="25" t="e">
        <f>IF($F$3&lt;=#REF!,$D130*(1+(#REF!/100))^$F$3,0)</f>
        <v>#REF!</v>
      </c>
      <c r="G130" s="25" t="e">
        <f>IF($G$3&lt;=#REF!,$D130*(1+(#REF!/100))^$G$3,0)</f>
        <v>#REF!</v>
      </c>
      <c r="H130" s="25" t="e">
        <f>IF($H$3&lt;=#REF!,$D130*(1+(#REF!/100))^$H$3,0)</f>
        <v>#REF!</v>
      </c>
      <c r="I130" s="25" t="e">
        <f>IF($I$3&lt;=#REF!,$D130*(1+(#REF!/100))^$I$3,0)</f>
        <v>#REF!</v>
      </c>
      <c r="J130" s="25" t="e">
        <f>IF($J$3&lt;=#REF!,$D130*(1+(#REF!/100))^$J$3,0)</f>
        <v>#REF!</v>
      </c>
      <c r="K130" s="25" t="e">
        <f>IF($K$3&lt;=#REF!,$D130*(1+(#REF!/100))^$K$3,0)</f>
        <v>#REF!</v>
      </c>
      <c r="L130" s="25" t="e">
        <f>IF($L$3&lt;=#REF!,$D130*(1+(#REF!/100))^$L$3,0)</f>
        <v>#REF!</v>
      </c>
      <c r="M130" s="25" t="e">
        <f>IF($M$3&lt;=#REF!,$D130*(1+(#REF!/100))^$M$3,0)</f>
        <v>#REF!</v>
      </c>
      <c r="N130" s="25" t="e">
        <f>IF($N$3&lt;=#REF!,$D130*(1+(#REF!/100))^$N$3,0)</f>
        <v>#REF!</v>
      </c>
      <c r="O130" s="25" t="e">
        <f>IF($O$3&lt;=#REF!,$D130*(1+(#REF!/100))^$O$3,0)</f>
        <v>#REF!</v>
      </c>
      <c r="P130" s="25" t="e">
        <f>IF($P$3&lt;=#REF!,$D130*(1+(#REF!/100))^$P$3,0)</f>
        <v>#REF!</v>
      </c>
      <c r="Q130" s="25" t="e">
        <f>IF($Q$3&lt;=#REF!,$D130*(1+(#REF!/100))^$Q$3,0)</f>
        <v>#REF!</v>
      </c>
      <c r="R130" s="25" t="e">
        <f>IF($R$3&lt;=#REF!,$D130*(1+(#REF!/100))^$R$3,0)</f>
        <v>#REF!</v>
      </c>
      <c r="S130" s="25" t="e">
        <f>IF($S$3&lt;=#REF!,$D130*(1+(#REF!/100))^$S$3,0)</f>
        <v>#REF!</v>
      </c>
      <c r="T130" s="25" t="e">
        <f>IF($T$3&lt;=#REF!,$D130*(1+(#REF!/100))^$T$3,0)</f>
        <v>#REF!</v>
      </c>
      <c r="U130" s="25" t="e">
        <f>IF($U$3&lt;=#REF!,$D130*(1+(#REF!/100))^$U$3,0)</f>
        <v>#REF!</v>
      </c>
      <c r="V130" s="25" t="e">
        <f>IF($V$3&lt;=#REF!,$D130*(1+(#REF!/100))^$V$3,0)</f>
        <v>#REF!</v>
      </c>
      <c r="W130" s="25" t="e">
        <f>IF($W$3&lt;=#REF!,$D130*(1+(#REF!/100))^$W$3,0)</f>
        <v>#REF!</v>
      </c>
      <c r="X130" s="25" t="e">
        <f>IF($X$3&lt;=#REF!,$D130*(1+(#REF!/100))^$X$3,0)</f>
        <v>#REF!</v>
      </c>
      <c r="Y130" s="25" t="e">
        <f>IF($Y$3&lt;=#REF!,$D130*(1+(#REF!/100))^$Y$3,0)</f>
        <v>#REF!</v>
      </c>
      <c r="Z130" s="25" t="e">
        <f>IF($Z$3&lt;=#REF!,$D130*(1+(#REF!/100))^$Z$3,0)</f>
        <v>#REF!</v>
      </c>
      <c r="AA130" s="25" t="e">
        <f>IF($AA$3&lt;=#REF!,$D130*(1+(#REF!/100))^$AA$3,0)</f>
        <v>#REF!</v>
      </c>
      <c r="AB130" s="25" t="e">
        <f>IF($AB$3&lt;=#REF!,$D130*(1+(#REF!/100))^$AB$3,0)</f>
        <v>#REF!</v>
      </c>
      <c r="AC130" s="25" t="e">
        <f>IF($AC$3&lt;=#REF!,$D130*(1+(#REF!/100))^$AC$3,0)</f>
        <v>#REF!</v>
      </c>
      <c r="AD130" s="25" t="e">
        <f>IF($AD$3&lt;=#REF!,$D130*(1+(#REF!/100))^$AD$3,0)</f>
        <v>#REF!</v>
      </c>
      <c r="AE130" s="25" t="e">
        <f>IF($AE$3&lt;=#REF!,$D130*(1+(#REF!/100))^$AE$3,0)</f>
        <v>#REF!</v>
      </c>
      <c r="AF130" s="25" t="e">
        <f>IF($AF$3&lt;=#REF!,$D130*(1+(#REF!/100))^$AF$3,0)</f>
        <v>#REF!</v>
      </c>
      <c r="AG130" s="25" t="e">
        <f>IF($AG$3&lt;=#REF!,$D130*(1+(#REF!/100))^$AG$3,0)</f>
        <v>#REF!</v>
      </c>
      <c r="AH130" s="25" t="e">
        <f>IF($AH$3&lt;=#REF!,$D130*(1+(#REF!/100))^$AH$3,0)</f>
        <v>#REF!</v>
      </c>
      <c r="AI130" s="25" t="e">
        <f>IF($AI$3&lt;=#REF!,$D130*(1+(#REF!/100))^$AI$3,0)</f>
        <v>#REF!</v>
      </c>
      <c r="AJ130" s="17" t="e">
        <f>IF($AJ$3&lt;=#REF!,$D130*(1+(#REF!/100))^$AJ$3,0)</f>
        <v>#REF!</v>
      </c>
      <c r="AK130" s="17" t="e">
        <f>IF($AK$3&lt;=#REF!,$D130*(1+(#REF!/100))^$AK$3,0)</f>
        <v>#REF!</v>
      </c>
      <c r="AL130" s="17" t="e">
        <f>IF($AL$3&lt;=#REF!,$D130*(1+(#REF!/100))^$AL$3,0)</f>
        <v>#REF!</v>
      </c>
      <c r="AM130" s="17" t="e">
        <f>IF($AM$3&lt;=#REF!,$D130*(1+(#REF!/100))^$AM$3,0)</f>
        <v>#REF!</v>
      </c>
      <c r="AN130" s="17" t="e">
        <f>IF($AN$3&lt;=#REF!,$D130*(1+(#REF!/100))^$AN$3,0)</f>
        <v>#REF!</v>
      </c>
      <c r="AO130" s="17" t="e">
        <f>IF($AO$3&lt;=#REF!,$D130*(1+(#REF!/100))^$AO$3,0)</f>
        <v>#REF!</v>
      </c>
      <c r="AP130" s="17" t="e">
        <f>IF($AP$3&lt;=#REF!,$D130*(1+(#REF!/100))^$AP$3,0)</f>
        <v>#REF!</v>
      </c>
      <c r="AQ130" s="17" t="e">
        <f>IF($AQ$3&lt;=#REF!,$D130*(1+(#REF!/100))^$AQ$3,0)</f>
        <v>#REF!</v>
      </c>
      <c r="AR130" s="17" t="e">
        <f>IF($AR$3&lt;=#REF!,$D130*(1+(#REF!/100))^$AR$3,0)</f>
        <v>#REF!</v>
      </c>
      <c r="AS130" s="17" t="e">
        <f>IF($AS$3&lt;=#REF!,$D130*(1+(#REF!/100))^$AS$3,0)</f>
        <v>#REF!</v>
      </c>
    </row>
    <row r="131" spans="2:45" x14ac:dyDescent="0.25">
      <c r="B131" s="2" t="e">
        <f>#REF!</f>
        <v>#REF!</v>
      </c>
      <c r="C131" s="20">
        <v>1</v>
      </c>
      <c r="D131" s="19" t="e">
        <f>#REF!*#REF!</f>
        <v>#REF!</v>
      </c>
      <c r="E131" s="17" t="e">
        <f>NPV(#REF!,'Costos operativos proyectados'!F131:AI131)</f>
        <v>#REF!</v>
      </c>
      <c r="F131" s="25" t="e">
        <f>IF($F$3&lt;=#REF!,$D131*(1+(#REF!/100))^$F$3,0)</f>
        <v>#REF!</v>
      </c>
      <c r="G131" s="25" t="e">
        <f>IF($G$3&lt;=#REF!,$D131*(1+(#REF!/100))^$G$3,0)</f>
        <v>#REF!</v>
      </c>
      <c r="H131" s="25" t="e">
        <f>IF($H$3&lt;=#REF!,$D131*(1+(#REF!/100))^$H$3,0)</f>
        <v>#REF!</v>
      </c>
      <c r="I131" s="25" t="e">
        <f>IF($I$3&lt;=#REF!,$D131*(1+(#REF!/100))^$I$3,0)</f>
        <v>#REF!</v>
      </c>
      <c r="J131" s="25" t="e">
        <f>IF($J$3&lt;=#REF!,$D131*(1+(#REF!/100))^$J$3,0)</f>
        <v>#REF!</v>
      </c>
      <c r="K131" s="25" t="e">
        <f>IF($K$3&lt;=#REF!,$D131*(1+(#REF!/100))^$K$3,0)</f>
        <v>#REF!</v>
      </c>
      <c r="L131" s="25" t="e">
        <f>IF($L$3&lt;=#REF!,$D131*(1+(#REF!/100))^$L$3,0)</f>
        <v>#REF!</v>
      </c>
      <c r="M131" s="25" t="e">
        <f>IF($M$3&lt;=#REF!,$D131*(1+(#REF!/100))^$M$3,0)</f>
        <v>#REF!</v>
      </c>
      <c r="N131" s="25" t="e">
        <f>IF($N$3&lt;=#REF!,$D131*(1+(#REF!/100))^$N$3,0)</f>
        <v>#REF!</v>
      </c>
      <c r="O131" s="25" t="e">
        <f>IF($O$3&lt;=#REF!,$D131*(1+(#REF!/100))^$O$3,0)</f>
        <v>#REF!</v>
      </c>
      <c r="P131" s="25" t="e">
        <f>IF($P$3&lt;=#REF!,$D131*(1+(#REF!/100))^$P$3,0)</f>
        <v>#REF!</v>
      </c>
      <c r="Q131" s="25" t="e">
        <f>IF($Q$3&lt;=#REF!,$D131*(1+(#REF!/100))^$Q$3,0)</f>
        <v>#REF!</v>
      </c>
      <c r="R131" s="25" t="e">
        <f>IF($R$3&lt;=#REF!,$D131*(1+(#REF!/100))^$R$3,0)</f>
        <v>#REF!</v>
      </c>
      <c r="S131" s="25" t="e">
        <f>IF($S$3&lt;=#REF!,$D131*(1+(#REF!/100))^$S$3,0)</f>
        <v>#REF!</v>
      </c>
      <c r="T131" s="25" t="e">
        <f>IF($T$3&lt;=#REF!,$D131*(1+(#REF!/100))^$T$3,0)</f>
        <v>#REF!</v>
      </c>
      <c r="U131" s="25" t="e">
        <f>IF($U$3&lt;=#REF!,$D131*(1+(#REF!/100))^$U$3,0)</f>
        <v>#REF!</v>
      </c>
      <c r="V131" s="25" t="e">
        <f>IF($V$3&lt;=#REF!,$D131*(1+(#REF!/100))^$V$3,0)</f>
        <v>#REF!</v>
      </c>
      <c r="W131" s="25" t="e">
        <f>IF($W$3&lt;=#REF!,$D131*(1+(#REF!/100))^$W$3,0)</f>
        <v>#REF!</v>
      </c>
      <c r="X131" s="25" t="e">
        <f>IF($X$3&lt;=#REF!,$D131*(1+(#REF!/100))^$X$3,0)</f>
        <v>#REF!</v>
      </c>
      <c r="Y131" s="25" t="e">
        <f>IF($Y$3&lt;=#REF!,$D131*(1+(#REF!/100))^$Y$3,0)</f>
        <v>#REF!</v>
      </c>
      <c r="Z131" s="25" t="e">
        <f>IF($Z$3&lt;=#REF!,$D131*(1+(#REF!/100))^$Z$3,0)</f>
        <v>#REF!</v>
      </c>
      <c r="AA131" s="25" t="e">
        <f>IF($AA$3&lt;=#REF!,$D131*(1+(#REF!/100))^$AA$3,0)</f>
        <v>#REF!</v>
      </c>
      <c r="AB131" s="25" t="e">
        <f>IF($AB$3&lt;=#REF!,$D131*(1+(#REF!/100))^$AB$3,0)</f>
        <v>#REF!</v>
      </c>
      <c r="AC131" s="25" t="e">
        <f>IF($AC$3&lt;=#REF!,$D131*(1+(#REF!/100))^$AC$3,0)</f>
        <v>#REF!</v>
      </c>
      <c r="AD131" s="25" t="e">
        <f>IF($AD$3&lt;=#REF!,$D131*(1+(#REF!/100))^$AD$3,0)</f>
        <v>#REF!</v>
      </c>
      <c r="AE131" s="25" t="e">
        <f>IF($AE$3&lt;=#REF!,$D131*(1+(#REF!/100))^$AE$3,0)</f>
        <v>#REF!</v>
      </c>
      <c r="AF131" s="25" t="e">
        <f>IF($AF$3&lt;=#REF!,$D131*(1+(#REF!/100))^$AF$3,0)</f>
        <v>#REF!</v>
      </c>
      <c r="AG131" s="25" t="e">
        <f>IF($AG$3&lt;=#REF!,$D131*(1+(#REF!/100))^$AG$3,0)</f>
        <v>#REF!</v>
      </c>
      <c r="AH131" s="25" t="e">
        <f>IF($AH$3&lt;=#REF!,$D131*(1+(#REF!/100))^$AH$3,0)</f>
        <v>#REF!</v>
      </c>
      <c r="AI131" s="25" t="e">
        <f>IF($AI$3&lt;=#REF!,$D131*(1+(#REF!/100))^$AI$3,0)</f>
        <v>#REF!</v>
      </c>
      <c r="AJ131" s="17" t="e">
        <f>IF($AJ$3&lt;=#REF!,$D131*(1+(#REF!/100))^$AJ$3,0)</f>
        <v>#REF!</v>
      </c>
      <c r="AK131" s="17" t="e">
        <f>IF($AK$3&lt;=#REF!,$D131*(1+(#REF!/100))^$AK$3,0)</f>
        <v>#REF!</v>
      </c>
      <c r="AL131" s="17" t="e">
        <f>IF($AL$3&lt;=#REF!,$D131*(1+(#REF!/100))^$AL$3,0)</f>
        <v>#REF!</v>
      </c>
      <c r="AM131" s="17" t="e">
        <f>IF($AM$3&lt;=#REF!,$D131*(1+(#REF!/100))^$AM$3,0)</f>
        <v>#REF!</v>
      </c>
      <c r="AN131" s="17" t="e">
        <f>IF($AN$3&lt;=#REF!,$D131*(1+(#REF!/100))^$AN$3,0)</f>
        <v>#REF!</v>
      </c>
      <c r="AO131" s="17" t="e">
        <f>IF($AO$3&lt;=#REF!,$D131*(1+(#REF!/100))^$AO$3,0)</f>
        <v>#REF!</v>
      </c>
      <c r="AP131" s="17" t="e">
        <f>IF($AP$3&lt;=#REF!,$D131*(1+(#REF!/100))^$AP$3,0)</f>
        <v>#REF!</v>
      </c>
      <c r="AQ131" s="17" t="e">
        <f>IF($AQ$3&lt;=#REF!,$D131*(1+(#REF!/100))^$AQ$3,0)</f>
        <v>#REF!</v>
      </c>
      <c r="AR131" s="17" t="e">
        <f>IF($AR$3&lt;=#REF!,$D131*(1+(#REF!/100))^$AR$3,0)</f>
        <v>#REF!</v>
      </c>
      <c r="AS131" s="17" t="e">
        <f>IF($AS$3&lt;=#REF!,$D131*(1+(#REF!/100))^$AS$3,0)</f>
        <v>#REF!</v>
      </c>
    </row>
    <row r="132" spans="2:45" x14ac:dyDescent="0.25">
      <c r="B132" s="2" t="e">
        <f>#REF!</f>
        <v>#REF!</v>
      </c>
      <c r="C132" s="20">
        <v>2</v>
      </c>
      <c r="D132" s="19" t="e">
        <f>#REF!*#REF!</f>
        <v>#REF!</v>
      </c>
      <c r="E132" s="17" t="e">
        <f>NPV(#REF!,'Costos operativos proyectados'!F132:AI132)</f>
        <v>#REF!</v>
      </c>
      <c r="F132" s="25" t="e">
        <f>IF($F$3&lt;=#REF!,$D132*(1+(#REF!/100))^$F$3,0)</f>
        <v>#REF!</v>
      </c>
      <c r="G132" s="25" t="e">
        <f>IF($G$3&lt;=#REF!,$D132*(1+(#REF!/100))^$G$3,0)</f>
        <v>#REF!</v>
      </c>
      <c r="H132" s="25" t="e">
        <f>IF($H$3&lt;=#REF!,$D132*(1+(#REF!/100))^$H$3,0)</f>
        <v>#REF!</v>
      </c>
      <c r="I132" s="25" t="e">
        <f>IF($I$3&lt;=#REF!,$D132*(1+(#REF!/100))^$I$3,0)</f>
        <v>#REF!</v>
      </c>
      <c r="J132" s="25" t="e">
        <f>IF($J$3&lt;=#REF!,$D132*(1+(#REF!/100))^$J$3,0)</f>
        <v>#REF!</v>
      </c>
      <c r="K132" s="25" t="e">
        <f>IF($K$3&lt;=#REF!,$D132*(1+(#REF!/100))^$K$3,0)</f>
        <v>#REF!</v>
      </c>
      <c r="L132" s="25" t="e">
        <f>IF($L$3&lt;=#REF!,$D132*(1+(#REF!/100))^$L$3,0)</f>
        <v>#REF!</v>
      </c>
      <c r="M132" s="25" t="e">
        <f>IF($M$3&lt;=#REF!,$D132*(1+(#REF!/100))^$M$3,0)</f>
        <v>#REF!</v>
      </c>
      <c r="N132" s="25" t="e">
        <f>IF($N$3&lt;=#REF!,$D132*(1+(#REF!/100))^$N$3,0)</f>
        <v>#REF!</v>
      </c>
      <c r="O132" s="25" t="e">
        <f>IF($O$3&lt;=#REF!,$D132*(1+(#REF!/100))^$O$3,0)</f>
        <v>#REF!</v>
      </c>
      <c r="P132" s="25" t="e">
        <f>IF($P$3&lt;=#REF!,$D132*(1+(#REF!/100))^$P$3,0)</f>
        <v>#REF!</v>
      </c>
      <c r="Q132" s="25" t="e">
        <f>IF($Q$3&lt;=#REF!,$D132*(1+(#REF!/100))^$Q$3,0)</f>
        <v>#REF!</v>
      </c>
      <c r="R132" s="25" t="e">
        <f>IF($R$3&lt;=#REF!,$D132*(1+(#REF!/100))^$R$3,0)</f>
        <v>#REF!</v>
      </c>
      <c r="S132" s="25" t="e">
        <f>IF($S$3&lt;=#REF!,$D132*(1+(#REF!/100))^$S$3,0)</f>
        <v>#REF!</v>
      </c>
      <c r="T132" s="25" t="e">
        <f>IF($T$3&lt;=#REF!,$D132*(1+(#REF!/100))^$T$3,0)</f>
        <v>#REF!</v>
      </c>
      <c r="U132" s="25" t="e">
        <f>IF($U$3&lt;=#REF!,$D132*(1+(#REF!/100))^$U$3,0)</f>
        <v>#REF!</v>
      </c>
      <c r="V132" s="25" t="e">
        <f>IF($V$3&lt;=#REF!,$D132*(1+(#REF!/100))^$V$3,0)</f>
        <v>#REF!</v>
      </c>
      <c r="W132" s="25" t="e">
        <f>IF($W$3&lt;=#REF!,$D132*(1+(#REF!/100))^$W$3,0)</f>
        <v>#REF!</v>
      </c>
      <c r="X132" s="25" t="e">
        <f>IF($X$3&lt;=#REF!,$D132*(1+(#REF!/100))^$X$3,0)</f>
        <v>#REF!</v>
      </c>
      <c r="Y132" s="25" t="e">
        <f>IF($Y$3&lt;=#REF!,$D132*(1+(#REF!/100))^$Y$3,0)</f>
        <v>#REF!</v>
      </c>
      <c r="Z132" s="25" t="e">
        <f>IF($Z$3&lt;=#REF!,$D132*(1+(#REF!/100))^$Z$3,0)</f>
        <v>#REF!</v>
      </c>
      <c r="AA132" s="25" t="e">
        <f>IF($AA$3&lt;=#REF!,$D132*(1+(#REF!/100))^$AA$3,0)</f>
        <v>#REF!</v>
      </c>
      <c r="AB132" s="25" t="e">
        <f>IF($AB$3&lt;=#REF!,$D132*(1+(#REF!/100))^$AB$3,0)</f>
        <v>#REF!</v>
      </c>
      <c r="AC132" s="25" t="e">
        <f>IF($AC$3&lt;=#REF!,$D132*(1+(#REF!/100))^$AC$3,0)</f>
        <v>#REF!</v>
      </c>
      <c r="AD132" s="25" t="e">
        <f>IF($AD$3&lt;=#REF!,$D132*(1+(#REF!/100))^$AD$3,0)</f>
        <v>#REF!</v>
      </c>
      <c r="AE132" s="25" t="e">
        <f>IF($AE$3&lt;=#REF!,$D132*(1+(#REF!/100))^$AE$3,0)</f>
        <v>#REF!</v>
      </c>
      <c r="AF132" s="25" t="e">
        <f>IF($AF$3&lt;=#REF!,$D132*(1+(#REF!/100))^$AF$3,0)</f>
        <v>#REF!</v>
      </c>
      <c r="AG132" s="25" t="e">
        <f>IF($AG$3&lt;=#REF!,$D132*(1+(#REF!/100))^$AG$3,0)</f>
        <v>#REF!</v>
      </c>
      <c r="AH132" s="25" t="e">
        <f>IF($AH$3&lt;=#REF!,$D132*(1+(#REF!/100))^$AH$3,0)</f>
        <v>#REF!</v>
      </c>
      <c r="AI132" s="25" t="e">
        <f>IF($AI$3&lt;=#REF!,$D132*(1+(#REF!/100))^$AI$3,0)</f>
        <v>#REF!</v>
      </c>
      <c r="AJ132" s="17" t="e">
        <f>IF($AJ$3&lt;=#REF!,$D132*(1+(#REF!/100))^$AJ$3,0)</f>
        <v>#REF!</v>
      </c>
      <c r="AK132" s="17" t="e">
        <f>IF($AK$3&lt;=#REF!,$D132*(1+(#REF!/100))^$AK$3,0)</f>
        <v>#REF!</v>
      </c>
      <c r="AL132" s="17" t="e">
        <f>IF($AL$3&lt;=#REF!,$D132*(1+(#REF!/100))^$AL$3,0)</f>
        <v>#REF!</v>
      </c>
      <c r="AM132" s="17" t="e">
        <f>IF($AM$3&lt;=#REF!,$D132*(1+(#REF!/100))^$AM$3,0)</f>
        <v>#REF!</v>
      </c>
      <c r="AN132" s="17" t="e">
        <f>IF($AN$3&lt;=#REF!,$D132*(1+(#REF!/100))^$AN$3,0)</f>
        <v>#REF!</v>
      </c>
      <c r="AO132" s="17" t="e">
        <f>IF($AO$3&lt;=#REF!,$D132*(1+(#REF!/100))^$AO$3,0)</f>
        <v>#REF!</v>
      </c>
      <c r="AP132" s="17" t="e">
        <f>IF($AP$3&lt;=#REF!,$D132*(1+(#REF!/100))^$AP$3,0)</f>
        <v>#REF!</v>
      </c>
      <c r="AQ132" s="17" t="e">
        <f>IF($AQ$3&lt;=#REF!,$D132*(1+(#REF!/100))^$AQ$3,0)</f>
        <v>#REF!</v>
      </c>
      <c r="AR132" s="17" t="e">
        <f>IF($AR$3&lt;=#REF!,$D132*(1+(#REF!/100))^$AR$3,0)</f>
        <v>#REF!</v>
      </c>
      <c r="AS132" s="17" t="e">
        <f>IF($AS$3&lt;=#REF!,$D132*(1+(#REF!/100))^$AS$3,0)</f>
        <v>#REF!</v>
      </c>
    </row>
    <row r="133" spans="2:45" x14ac:dyDescent="0.25">
      <c r="B133" s="2" t="e">
        <f>#REF!</f>
        <v>#REF!</v>
      </c>
      <c r="C133" s="20">
        <v>4</v>
      </c>
      <c r="D133" s="19" t="e">
        <f>#REF!*#REF!</f>
        <v>#REF!</v>
      </c>
      <c r="E133" s="17" t="e">
        <f>NPV(#REF!,'Costos operativos proyectados'!F133:AI133)</f>
        <v>#REF!</v>
      </c>
      <c r="F133" s="25" t="e">
        <f>IF($F$3&lt;=#REF!,$D133*(1+(#REF!/100))^$F$3,0)</f>
        <v>#REF!</v>
      </c>
      <c r="G133" s="25" t="e">
        <f>IF($G$3&lt;=#REF!,$D133*(1+(#REF!/100))^$G$3,0)</f>
        <v>#REF!</v>
      </c>
      <c r="H133" s="25" t="e">
        <f>IF($H$3&lt;=#REF!,$D133*(1+(#REF!/100))^$H$3,0)</f>
        <v>#REF!</v>
      </c>
      <c r="I133" s="25" t="e">
        <f>IF($I$3&lt;=#REF!,$D133*(1+(#REF!/100))^$I$3,0)</f>
        <v>#REF!</v>
      </c>
      <c r="J133" s="25" t="e">
        <f>IF($J$3&lt;=#REF!,$D133*(1+(#REF!/100))^$J$3,0)</f>
        <v>#REF!</v>
      </c>
      <c r="K133" s="25" t="e">
        <f>IF($K$3&lt;=#REF!,$D133*(1+(#REF!/100))^$K$3,0)</f>
        <v>#REF!</v>
      </c>
      <c r="L133" s="25" t="e">
        <f>IF($L$3&lt;=#REF!,$D133*(1+(#REF!/100))^$L$3,0)</f>
        <v>#REF!</v>
      </c>
      <c r="M133" s="25" t="e">
        <f>IF($M$3&lt;=#REF!,$D133*(1+(#REF!/100))^$M$3,0)</f>
        <v>#REF!</v>
      </c>
      <c r="N133" s="25" t="e">
        <f>IF($N$3&lt;=#REF!,$D133*(1+(#REF!/100))^$N$3,0)</f>
        <v>#REF!</v>
      </c>
      <c r="O133" s="25" t="e">
        <f>IF($O$3&lt;=#REF!,$D133*(1+(#REF!/100))^$O$3,0)</f>
        <v>#REF!</v>
      </c>
      <c r="P133" s="25" t="e">
        <f>IF($P$3&lt;=#REF!,$D133*(1+(#REF!/100))^$P$3,0)</f>
        <v>#REF!</v>
      </c>
      <c r="Q133" s="25" t="e">
        <f>IF($Q$3&lt;=#REF!,$D133*(1+(#REF!/100))^$Q$3,0)</f>
        <v>#REF!</v>
      </c>
      <c r="R133" s="25" t="e">
        <f>IF($R$3&lt;=#REF!,$D133*(1+(#REF!/100))^$R$3,0)</f>
        <v>#REF!</v>
      </c>
      <c r="S133" s="25" t="e">
        <f>IF($S$3&lt;=#REF!,$D133*(1+(#REF!/100))^$S$3,0)</f>
        <v>#REF!</v>
      </c>
      <c r="T133" s="25" t="e">
        <f>IF($T$3&lt;=#REF!,$D133*(1+(#REF!/100))^$T$3,0)</f>
        <v>#REF!</v>
      </c>
      <c r="U133" s="25" t="e">
        <f>IF($U$3&lt;=#REF!,$D133*(1+(#REF!/100))^$U$3,0)</f>
        <v>#REF!</v>
      </c>
      <c r="V133" s="25" t="e">
        <f>IF($V$3&lt;=#REF!,$D133*(1+(#REF!/100))^$V$3,0)</f>
        <v>#REF!</v>
      </c>
      <c r="W133" s="25" t="e">
        <f>IF($W$3&lt;=#REF!,$D133*(1+(#REF!/100))^$W$3,0)</f>
        <v>#REF!</v>
      </c>
      <c r="X133" s="25" t="e">
        <f>IF($X$3&lt;=#REF!,$D133*(1+(#REF!/100))^$X$3,0)</f>
        <v>#REF!</v>
      </c>
      <c r="Y133" s="25" t="e">
        <f>IF($Y$3&lt;=#REF!,$D133*(1+(#REF!/100))^$Y$3,0)</f>
        <v>#REF!</v>
      </c>
      <c r="Z133" s="25" t="e">
        <f>IF($Z$3&lt;=#REF!,$D133*(1+(#REF!/100))^$Z$3,0)</f>
        <v>#REF!</v>
      </c>
      <c r="AA133" s="25" t="e">
        <f>IF($AA$3&lt;=#REF!,$D133*(1+(#REF!/100))^$AA$3,0)</f>
        <v>#REF!</v>
      </c>
      <c r="AB133" s="25" t="e">
        <f>IF($AB$3&lt;=#REF!,$D133*(1+(#REF!/100))^$AB$3,0)</f>
        <v>#REF!</v>
      </c>
      <c r="AC133" s="25" t="e">
        <f>IF($AC$3&lt;=#REF!,$D133*(1+(#REF!/100))^$AC$3,0)</f>
        <v>#REF!</v>
      </c>
      <c r="AD133" s="25" t="e">
        <f>IF($AD$3&lt;=#REF!,$D133*(1+(#REF!/100))^$AD$3,0)</f>
        <v>#REF!</v>
      </c>
      <c r="AE133" s="25" t="e">
        <f>IF($AE$3&lt;=#REF!,$D133*(1+(#REF!/100))^$AE$3,0)</f>
        <v>#REF!</v>
      </c>
      <c r="AF133" s="25" t="e">
        <f>IF($AF$3&lt;=#REF!,$D133*(1+(#REF!/100))^$AF$3,0)</f>
        <v>#REF!</v>
      </c>
      <c r="AG133" s="25" t="e">
        <f>IF($AG$3&lt;=#REF!,$D133*(1+(#REF!/100))^$AG$3,0)</f>
        <v>#REF!</v>
      </c>
      <c r="AH133" s="25" t="e">
        <f>IF($AH$3&lt;=#REF!,$D133*(1+(#REF!/100))^$AH$3,0)</f>
        <v>#REF!</v>
      </c>
      <c r="AI133" s="25" t="e">
        <f>IF($AI$3&lt;=#REF!,$D133*(1+(#REF!/100))^$AI$3,0)</f>
        <v>#REF!</v>
      </c>
      <c r="AJ133" s="17" t="e">
        <f>IF($AJ$3&lt;=#REF!,$D133*(1+(#REF!/100))^$AJ$3,0)</f>
        <v>#REF!</v>
      </c>
      <c r="AK133" s="17" t="e">
        <f>IF($AK$3&lt;=#REF!,$D133*(1+(#REF!/100))^$AK$3,0)</f>
        <v>#REF!</v>
      </c>
      <c r="AL133" s="17" t="e">
        <f>IF($AL$3&lt;=#REF!,$D133*(1+(#REF!/100))^$AL$3,0)</f>
        <v>#REF!</v>
      </c>
      <c r="AM133" s="17" t="e">
        <f>IF($AM$3&lt;=#REF!,$D133*(1+(#REF!/100))^$AM$3,0)</f>
        <v>#REF!</v>
      </c>
      <c r="AN133" s="17" t="e">
        <f>IF($AN$3&lt;=#REF!,$D133*(1+(#REF!/100))^$AN$3,0)</f>
        <v>#REF!</v>
      </c>
      <c r="AO133" s="17" t="e">
        <f>IF($AO$3&lt;=#REF!,$D133*(1+(#REF!/100))^$AO$3,0)</f>
        <v>#REF!</v>
      </c>
      <c r="AP133" s="17" t="e">
        <f>IF($AP$3&lt;=#REF!,$D133*(1+(#REF!/100))^$AP$3,0)</f>
        <v>#REF!</v>
      </c>
      <c r="AQ133" s="17" t="e">
        <f>IF($AQ$3&lt;=#REF!,$D133*(1+(#REF!/100))^$AQ$3,0)</f>
        <v>#REF!</v>
      </c>
      <c r="AR133" s="17" t="e">
        <f>IF($AR$3&lt;=#REF!,$D133*(1+(#REF!/100))^$AR$3,0)</f>
        <v>#REF!</v>
      </c>
      <c r="AS133" s="17" t="e">
        <f>IF($AS$3&lt;=#REF!,$D133*(1+(#REF!/100))^$AS$3,0)</f>
        <v>#REF!</v>
      </c>
    </row>
    <row r="134" spans="2:45" x14ac:dyDescent="0.25">
      <c r="B134" s="2" t="e">
        <f>#REF!</f>
        <v>#REF!</v>
      </c>
      <c r="C134" s="20">
        <v>6</v>
      </c>
      <c r="D134" s="19" t="e">
        <f>#REF!*#REF!</f>
        <v>#REF!</v>
      </c>
      <c r="E134" s="17" t="e">
        <f>NPV(#REF!,'Costos operativos proyectados'!F134:AI134)</f>
        <v>#REF!</v>
      </c>
      <c r="F134" s="25" t="e">
        <f>IF($F$3&lt;=#REF!,$D134*(1+(#REF!/100))^$F$3,0)</f>
        <v>#REF!</v>
      </c>
      <c r="G134" s="25" t="e">
        <f>IF($G$3&lt;=#REF!,$D134*(1+(#REF!/100))^$G$3,0)</f>
        <v>#REF!</v>
      </c>
      <c r="H134" s="25" t="e">
        <f>IF($H$3&lt;=#REF!,$D134*(1+(#REF!/100))^$H$3,0)</f>
        <v>#REF!</v>
      </c>
      <c r="I134" s="25" t="e">
        <f>IF($I$3&lt;=#REF!,$D134*(1+(#REF!/100))^$I$3,0)</f>
        <v>#REF!</v>
      </c>
      <c r="J134" s="25" t="e">
        <f>IF($J$3&lt;=#REF!,$D134*(1+(#REF!/100))^$J$3,0)</f>
        <v>#REF!</v>
      </c>
      <c r="K134" s="25" t="e">
        <f>IF($K$3&lt;=#REF!,$D134*(1+(#REF!/100))^$K$3,0)</f>
        <v>#REF!</v>
      </c>
      <c r="L134" s="25" t="e">
        <f>IF($L$3&lt;=#REF!,$D134*(1+(#REF!/100))^$L$3,0)</f>
        <v>#REF!</v>
      </c>
      <c r="M134" s="25" t="e">
        <f>IF($M$3&lt;=#REF!,$D134*(1+(#REF!/100))^$M$3,0)</f>
        <v>#REF!</v>
      </c>
      <c r="N134" s="25" t="e">
        <f>IF($N$3&lt;=#REF!,$D134*(1+(#REF!/100))^$N$3,0)</f>
        <v>#REF!</v>
      </c>
      <c r="O134" s="25" t="e">
        <f>IF($O$3&lt;=#REF!,$D134*(1+(#REF!/100))^$O$3,0)</f>
        <v>#REF!</v>
      </c>
      <c r="P134" s="25" t="e">
        <f>IF($P$3&lt;=#REF!,$D134*(1+(#REF!/100))^$P$3,0)</f>
        <v>#REF!</v>
      </c>
      <c r="Q134" s="25" t="e">
        <f>IF($Q$3&lt;=#REF!,$D134*(1+(#REF!/100))^$Q$3,0)</f>
        <v>#REF!</v>
      </c>
      <c r="R134" s="25" t="e">
        <f>IF($R$3&lt;=#REF!,$D134*(1+(#REF!/100))^$R$3,0)</f>
        <v>#REF!</v>
      </c>
      <c r="S134" s="25" t="e">
        <f>IF($S$3&lt;=#REF!,$D134*(1+(#REF!/100))^$S$3,0)</f>
        <v>#REF!</v>
      </c>
      <c r="T134" s="25" t="e">
        <f>IF($T$3&lt;=#REF!,$D134*(1+(#REF!/100))^$T$3,0)</f>
        <v>#REF!</v>
      </c>
      <c r="U134" s="25" t="e">
        <f>IF($U$3&lt;=#REF!,$D134*(1+(#REF!/100))^$U$3,0)</f>
        <v>#REF!</v>
      </c>
      <c r="V134" s="25" t="e">
        <f>IF($V$3&lt;=#REF!,$D134*(1+(#REF!/100))^$V$3,0)</f>
        <v>#REF!</v>
      </c>
      <c r="W134" s="25" t="e">
        <f>IF($W$3&lt;=#REF!,$D134*(1+(#REF!/100))^$W$3,0)</f>
        <v>#REF!</v>
      </c>
      <c r="X134" s="25" t="e">
        <f>IF($X$3&lt;=#REF!,$D134*(1+(#REF!/100))^$X$3,0)</f>
        <v>#REF!</v>
      </c>
      <c r="Y134" s="25" t="e">
        <f>IF($Y$3&lt;=#REF!,$D134*(1+(#REF!/100))^$Y$3,0)</f>
        <v>#REF!</v>
      </c>
      <c r="Z134" s="25" t="e">
        <f>IF($Z$3&lt;=#REF!,$D134*(1+(#REF!/100))^$Z$3,0)</f>
        <v>#REF!</v>
      </c>
      <c r="AA134" s="25" t="e">
        <f>IF($AA$3&lt;=#REF!,$D134*(1+(#REF!/100))^$AA$3,0)</f>
        <v>#REF!</v>
      </c>
      <c r="AB134" s="25" t="e">
        <f>IF($AB$3&lt;=#REF!,$D134*(1+(#REF!/100))^$AB$3,0)</f>
        <v>#REF!</v>
      </c>
      <c r="AC134" s="25" t="e">
        <f>IF($AC$3&lt;=#REF!,$D134*(1+(#REF!/100))^$AC$3,0)</f>
        <v>#REF!</v>
      </c>
      <c r="AD134" s="25" t="e">
        <f>IF($AD$3&lt;=#REF!,$D134*(1+(#REF!/100))^$AD$3,0)</f>
        <v>#REF!</v>
      </c>
      <c r="AE134" s="25" t="e">
        <f>IF($AE$3&lt;=#REF!,$D134*(1+(#REF!/100))^$AE$3,0)</f>
        <v>#REF!</v>
      </c>
      <c r="AF134" s="25" t="e">
        <f>IF($AF$3&lt;=#REF!,$D134*(1+(#REF!/100))^$AF$3,0)</f>
        <v>#REF!</v>
      </c>
      <c r="AG134" s="25" t="e">
        <f>IF($AG$3&lt;=#REF!,$D134*(1+(#REF!/100))^$AG$3,0)</f>
        <v>#REF!</v>
      </c>
      <c r="AH134" s="25" t="e">
        <f>IF($AH$3&lt;=#REF!,$D134*(1+(#REF!/100))^$AH$3,0)</f>
        <v>#REF!</v>
      </c>
      <c r="AI134" s="25" t="e">
        <f>IF($AI$3&lt;=#REF!,$D134*(1+(#REF!/100))^$AI$3,0)</f>
        <v>#REF!</v>
      </c>
      <c r="AJ134" s="17" t="e">
        <f>IF($AJ$3&lt;=#REF!,$D134*(1+(#REF!/100))^$AJ$3,0)</f>
        <v>#REF!</v>
      </c>
      <c r="AK134" s="17" t="e">
        <f>IF($AK$3&lt;=#REF!,$D134*(1+(#REF!/100))^$AK$3,0)</f>
        <v>#REF!</v>
      </c>
      <c r="AL134" s="17" t="e">
        <f>IF($AL$3&lt;=#REF!,$D134*(1+(#REF!/100))^$AL$3,0)</f>
        <v>#REF!</v>
      </c>
      <c r="AM134" s="17" t="e">
        <f>IF($AM$3&lt;=#REF!,$D134*(1+(#REF!/100))^$AM$3,0)</f>
        <v>#REF!</v>
      </c>
      <c r="AN134" s="17" t="e">
        <f>IF($AN$3&lt;=#REF!,$D134*(1+(#REF!/100))^$AN$3,0)</f>
        <v>#REF!</v>
      </c>
      <c r="AO134" s="17" t="e">
        <f>IF($AO$3&lt;=#REF!,$D134*(1+(#REF!/100))^$AO$3,0)</f>
        <v>#REF!</v>
      </c>
      <c r="AP134" s="17" t="e">
        <f>IF($AP$3&lt;=#REF!,$D134*(1+(#REF!/100))^$AP$3,0)</f>
        <v>#REF!</v>
      </c>
      <c r="AQ134" s="17" t="e">
        <f>IF($AQ$3&lt;=#REF!,$D134*(1+(#REF!/100))^$AQ$3,0)</f>
        <v>#REF!</v>
      </c>
      <c r="AR134" s="17" t="e">
        <f>IF($AR$3&lt;=#REF!,$D134*(1+(#REF!/100))^$AR$3,0)</f>
        <v>#REF!</v>
      </c>
      <c r="AS134" s="17" t="e">
        <f>IF($AS$3&lt;=#REF!,$D134*(1+(#REF!/100))^$AS$3,0)</f>
        <v>#REF!</v>
      </c>
    </row>
    <row r="135" spans="2:45" x14ac:dyDescent="0.25">
      <c r="B135" s="2" t="e">
        <f>#REF!</f>
        <v>#REF!</v>
      </c>
      <c r="C135" s="20"/>
      <c r="D135" s="19" t="e">
        <f>#REF!*#REF!</f>
        <v>#REF!</v>
      </c>
      <c r="E135" s="17" t="e">
        <f>NPV(#REF!,'Costos operativos proyectados'!F135:AI135)</f>
        <v>#REF!</v>
      </c>
      <c r="F135" s="25" t="e">
        <f>IF($F$3&lt;=#REF!,$D135*(1+(#REF!/100))^$F$3,0)</f>
        <v>#REF!</v>
      </c>
      <c r="G135" s="25" t="e">
        <f>IF($G$3&lt;=#REF!,$D135*(1+(#REF!/100))^$G$3,0)</f>
        <v>#REF!</v>
      </c>
      <c r="H135" s="25" t="e">
        <f>IF($H$3&lt;=#REF!,$D135*(1+(#REF!/100))^$H$3,0)</f>
        <v>#REF!</v>
      </c>
      <c r="I135" s="25" t="e">
        <f>IF($I$3&lt;=#REF!,$D135*(1+(#REF!/100))^$I$3,0)</f>
        <v>#REF!</v>
      </c>
      <c r="J135" s="25" t="e">
        <f>IF($J$3&lt;=#REF!,$D135*(1+(#REF!/100))^$J$3,0)</f>
        <v>#REF!</v>
      </c>
      <c r="K135" s="25" t="e">
        <f>IF($K$3&lt;=#REF!,$D135*(1+(#REF!/100))^$K$3,0)</f>
        <v>#REF!</v>
      </c>
      <c r="L135" s="25" t="e">
        <f>IF($L$3&lt;=#REF!,$D135*(1+(#REF!/100))^$L$3,0)</f>
        <v>#REF!</v>
      </c>
      <c r="M135" s="25" t="e">
        <f>IF($M$3&lt;=#REF!,$D135*(1+(#REF!/100))^$M$3,0)</f>
        <v>#REF!</v>
      </c>
      <c r="N135" s="25" t="e">
        <f>IF($N$3&lt;=#REF!,$D135*(1+(#REF!/100))^$N$3,0)</f>
        <v>#REF!</v>
      </c>
      <c r="O135" s="25" t="e">
        <f>IF($O$3&lt;=#REF!,$D135*(1+(#REF!/100))^$O$3,0)</f>
        <v>#REF!</v>
      </c>
      <c r="P135" s="25" t="e">
        <f>IF($P$3&lt;=#REF!,$D135*(1+(#REF!/100))^$P$3,0)</f>
        <v>#REF!</v>
      </c>
      <c r="Q135" s="25" t="e">
        <f>IF($Q$3&lt;=#REF!,$D135*(1+(#REF!/100))^$Q$3,0)</f>
        <v>#REF!</v>
      </c>
      <c r="R135" s="25" t="e">
        <f>IF($R$3&lt;=#REF!,$D135*(1+(#REF!/100))^$R$3,0)</f>
        <v>#REF!</v>
      </c>
      <c r="S135" s="25" t="e">
        <f>IF($S$3&lt;=#REF!,$D135*(1+(#REF!/100))^$S$3,0)</f>
        <v>#REF!</v>
      </c>
      <c r="T135" s="25" t="e">
        <f>IF($T$3&lt;=#REF!,$D135*(1+(#REF!/100))^$T$3,0)</f>
        <v>#REF!</v>
      </c>
      <c r="U135" s="25" t="e">
        <f>IF($U$3&lt;=#REF!,$D135*(1+(#REF!/100))^$U$3,0)</f>
        <v>#REF!</v>
      </c>
      <c r="V135" s="25" t="e">
        <f>IF($V$3&lt;=#REF!,$D135*(1+(#REF!/100))^$V$3,0)</f>
        <v>#REF!</v>
      </c>
      <c r="W135" s="25" t="e">
        <f>IF($W$3&lt;=#REF!,$D135*(1+(#REF!/100))^$W$3,0)</f>
        <v>#REF!</v>
      </c>
      <c r="X135" s="25" t="e">
        <f>IF($X$3&lt;=#REF!,$D135*(1+(#REF!/100))^$X$3,0)</f>
        <v>#REF!</v>
      </c>
      <c r="Y135" s="25" t="e">
        <f>IF($Y$3&lt;=#REF!,$D135*(1+(#REF!/100))^$Y$3,0)</f>
        <v>#REF!</v>
      </c>
      <c r="Z135" s="25" t="e">
        <f>IF($Z$3&lt;=#REF!,$D135*(1+(#REF!/100))^$Z$3,0)</f>
        <v>#REF!</v>
      </c>
      <c r="AA135" s="25" t="e">
        <f>IF($AA$3&lt;=#REF!,$D135*(1+(#REF!/100))^$AA$3,0)</f>
        <v>#REF!</v>
      </c>
      <c r="AB135" s="25" t="e">
        <f>IF($AB$3&lt;=#REF!,$D135*(1+(#REF!/100))^$AB$3,0)</f>
        <v>#REF!</v>
      </c>
      <c r="AC135" s="25" t="e">
        <f>IF($AC$3&lt;=#REF!,$D135*(1+(#REF!/100))^$AC$3,0)</f>
        <v>#REF!</v>
      </c>
      <c r="AD135" s="25" t="e">
        <f>IF($AD$3&lt;=#REF!,$D135*(1+(#REF!/100))^$AD$3,0)</f>
        <v>#REF!</v>
      </c>
      <c r="AE135" s="25" t="e">
        <f>IF($AE$3&lt;=#REF!,$D135*(1+(#REF!/100))^$AE$3,0)</f>
        <v>#REF!</v>
      </c>
      <c r="AF135" s="25" t="e">
        <f>IF($AF$3&lt;=#REF!,$D135*(1+(#REF!/100))^$AF$3,0)</f>
        <v>#REF!</v>
      </c>
      <c r="AG135" s="25" t="e">
        <f>IF($AG$3&lt;=#REF!,$D135*(1+(#REF!/100))^$AG$3,0)</f>
        <v>#REF!</v>
      </c>
      <c r="AH135" s="25" t="e">
        <f>IF($AH$3&lt;=#REF!,$D135*(1+(#REF!/100))^$AH$3,0)</f>
        <v>#REF!</v>
      </c>
      <c r="AI135" s="25" t="e">
        <f>IF($AI$3&lt;=#REF!,$D135*(1+(#REF!/100))^$AI$3,0)</f>
        <v>#REF!</v>
      </c>
      <c r="AJ135" s="17" t="e">
        <f>IF($AJ$3&lt;=#REF!,$D135*(1+(#REF!/100))^$AJ$3,0)</f>
        <v>#REF!</v>
      </c>
      <c r="AK135" s="17" t="e">
        <f>IF($AK$3&lt;=#REF!,$D135*(1+(#REF!/100))^$AK$3,0)</f>
        <v>#REF!</v>
      </c>
      <c r="AL135" s="17" t="e">
        <f>IF($AL$3&lt;=#REF!,$D135*(1+(#REF!/100))^$AL$3,0)</f>
        <v>#REF!</v>
      </c>
      <c r="AM135" s="17" t="e">
        <f>IF($AM$3&lt;=#REF!,$D135*(1+(#REF!/100))^$AM$3,0)</f>
        <v>#REF!</v>
      </c>
      <c r="AN135" s="17" t="e">
        <f>IF($AN$3&lt;=#REF!,$D135*(1+(#REF!/100))^$AN$3,0)</f>
        <v>#REF!</v>
      </c>
      <c r="AO135" s="17" t="e">
        <f>IF($AO$3&lt;=#REF!,$D135*(1+(#REF!/100))^$AO$3,0)</f>
        <v>#REF!</v>
      </c>
      <c r="AP135" s="17" t="e">
        <f>IF($AP$3&lt;=#REF!,$D135*(1+(#REF!/100))^$AP$3,0)</f>
        <v>#REF!</v>
      </c>
      <c r="AQ135" s="17" t="e">
        <f>IF($AQ$3&lt;=#REF!,$D135*(1+(#REF!/100))^$AQ$3,0)</f>
        <v>#REF!</v>
      </c>
      <c r="AR135" s="17" t="e">
        <f>IF($AR$3&lt;=#REF!,$D135*(1+(#REF!/100))^$AR$3,0)</f>
        <v>#REF!</v>
      </c>
      <c r="AS135" s="17" t="e">
        <f>IF($AS$3&lt;=#REF!,$D135*(1+(#REF!/100))^$AS$3,0)</f>
        <v>#REF!</v>
      </c>
    </row>
    <row r="136" spans="2:45" x14ac:dyDescent="0.25">
      <c r="B136" s="2" t="e">
        <f>#REF!</f>
        <v>#REF!</v>
      </c>
      <c r="C136" s="20"/>
      <c r="D136" s="19" t="e">
        <f>#REF!*#REF!</f>
        <v>#REF!</v>
      </c>
      <c r="E136" s="17" t="e">
        <f>NPV(#REF!,'Costos operativos proyectados'!F136:AI136)</f>
        <v>#REF!</v>
      </c>
      <c r="F136" s="25" t="e">
        <f>IF($F$3&lt;=#REF!,$D136*(1+(#REF!/100))^$F$3,0)</f>
        <v>#REF!</v>
      </c>
      <c r="G136" s="25" t="e">
        <f>IF($G$3&lt;=#REF!,$D136*(1+(#REF!/100))^$G$3,0)</f>
        <v>#REF!</v>
      </c>
      <c r="H136" s="25" t="e">
        <f>IF($H$3&lt;=#REF!,$D136*(1+(#REF!/100))^$H$3,0)</f>
        <v>#REF!</v>
      </c>
      <c r="I136" s="25" t="e">
        <f>IF($I$3&lt;=#REF!,$D136*(1+(#REF!/100))^$I$3,0)</f>
        <v>#REF!</v>
      </c>
      <c r="J136" s="25" t="e">
        <f>IF($J$3&lt;=#REF!,$D136*(1+(#REF!/100))^$J$3,0)</f>
        <v>#REF!</v>
      </c>
      <c r="K136" s="25" t="e">
        <f>IF($K$3&lt;=#REF!,$D136*(1+(#REF!/100))^$K$3,0)</f>
        <v>#REF!</v>
      </c>
      <c r="L136" s="25" t="e">
        <f>IF($L$3&lt;=#REF!,$D136*(1+(#REF!/100))^$L$3,0)</f>
        <v>#REF!</v>
      </c>
      <c r="M136" s="25" t="e">
        <f>IF($M$3&lt;=#REF!,$D136*(1+(#REF!/100))^$M$3,0)</f>
        <v>#REF!</v>
      </c>
      <c r="N136" s="25" t="e">
        <f>IF($N$3&lt;=#REF!,$D136*(1+(#REF!/100))^$N$3,0)</f>
        <v>#REF!</v>
      </c>
      <c r="O136" s="25" t="e">
        <f>IF($O$3&lt;=#REF!,$D136*(1+(#REF!/100))^$O$3,0)</f>
        <v>#REF!</v>
      </c>
      <c r="P136" s="25" t="e">
        <f>IF($P$3&lt;=#REF!,$D136*(1+(#REF!/100))^$P$3,0)</f>
        <v>#REF!</v>
      </c>
      <c r="Q136" s="25" t="e">
        <f>IF($Q$3&lt;=#REF!,$D136*(1+(#REF!/100))^$Q$3,0)</f>
        <v>#REF!</v>
      </c>
      <c r="R136" s="25" t="e">
        <f>IF($R$3&lt;=#REF!,$D136*(1+(#REF!/100))^$R$3,0)</f>
        <v>#REF!</v>
      </c>
      <c r="S136" s="25" t="e">
        <f>IF($S$3&lt;=#REF!,$D136*(1+(#REF!/100))^$S$3,0)</f>
        <v>#REF!</v>
      </c>
      <c r="T136" s="25" t="e">
        <f>IF($T$3&lt;=#REF!,$D136*(1+(#REF!/100))^$T$3,0)</f>
        <v>#REF!</v>
      </c>
      <c r="U136" s="25" t="e">
        <f>IF($U$3&lt;=#REF!,$D136*(1+(#REF!/100))^$U$3,0)</f>
        <v>#REF!</v>
      </c>
      <c r="V136" s="25" t="e">
        <f>IF($V$3&lt;=#REF!,$D136*(1+(#REF!/100))^$V$3,0)</f>
        <v>#REF!</v>
      </c>
      <c r="W136" s="25" t="e">
        <f>IF($W$3&lt;=#REF!,$D136*(1+(#REF!/100))^$W$3,0)</f>
        <v>#REF!</v>
      </c>
      <c r="X136" s="25" t="e">
        <f>IF($X$3&lt;=#REF!,$D136*(1+(#REF!/100))^$X$3,0)</f>
        <v>#REF!</v>
      </c>
      <c r="Y136" s="25" t="e">
        <f>IF($Y$3&lt;=#REF!,$D136*(1+(#REF!/100))^$Y$3,0)</f>
        <v>#REF!</v>
      </c>
      <c r="Z136" s="25" t="e">
        <f>IF($Z$3&lt;=#REF!,$D136*(1+(#REF!/100))^$Z$3,0)</f>
        <v>#REF!</v>
      </c>
      <c r="AA136" s="25" t="e">
        <f>IF($AA$3&lt;=#REF!,$D136*(1+(#REF!/100))^$AA$3,0)</f>
        <v>#REF!</v>
      </c>
      <c r="AB136" s="25" t="e">
        <f>IF($AB$3&lt;=#REF!,$D136*(1+(#REF!/100))^$AB$3,0)</f>
        <v>#REF!</v>
      </c>
      <c r="AC136" s="25" t="e">
        <f>IF($AC$3&lt;=#REF!,$D136*(1+(#REF!/100))^$AC$3,0)</f>
        <v>#REF!</v>
      </c>
      <c r="AD136" s="25" t="e">
        <f>IF($AD$3&lt;=#REF!,$D136*(1+(#REF!/100))^$AD$3,0)</f>
        <v>#REF!</v>
      </c>
      <c r="AE136" s="25" t="e">
        <f>IF($AE$3&lt;=#REF!,$D136*(1+(#REF!/100))^$AE$3,0)</f>
        <v>#REF!</v>
      </c>
      <c r="AF136" s="25" t="e">
        <f>IF($AF$3&lt;=#REF!,$D136*(1+(#REF!/100))^$AF$3,0)</f>
        <v>#REF!</v>
      </c>
      <c r="AG136" s="25" t="e">
        <f>IF($AG$3&lt;=#REF!,$D136*(1+(#REF!/100))^$AG$3,0)</f>
        <v>#REF!</v>
      </c>
      <c r="AH136" s="25" t="e">
        <f>IF($AH$3&lt;=#REF!,$D136*(1+(#REF!/100))^$AH$3,0)</f>
        <v>#REF!</v>
      </c>
      <c r="AI136" s="25" t="e">
        <f>IF($AI$3&lt;=#REF!,$D136*(1+(#REF!/100))^$AI$3,0)</f>
        <v>#REF!</v>
      </c>
      <c r="AJ136" s="17" t="e">
        <f>IF($AJ$3&lt;=#REF!,$D136*(1+(#REF!/100))^$AJ$3,0)</f>
        <v>#REF!</v>
      </c>
      <c r="AK136" s="17" t="e">
        <f>IF($AK$3&lt;=#REF!,$D136*(1+(#REF!/100))^$AK$3,0)</f>
        <v>#REF!</v>
      </c>
      <c r="AL136" s="17" t="e">
        <f>IF($AL$3&lt;=#REF!,$D136*(1+(#REF!/100))^$AL$3,0)</f>
        <v>#REF!</v>
      </c>
      <c r="AM136" s="17" t="e">
        <f>IF($AM$3&lt;=#REF!,$D136*(1+(#REF!/100))^$AM$3,0)</f>
        <v>#REF!</v>
      </c>
      <c r="AN136" s="17" t="e">
        <f>IF($AN$3&lt;=#REF!,$D136*(1+(#REF!/100))^$AN$3,0)</f>
        <v>#REF!</v>
      </c>
      <c r="AO136" s="17" t="e">
        <f>IF($AO$3&lt;=#REF!,$D136*(1+(#REF!/100))^$AO$3,0)</f>
        <v>#REF!</v>
      </c>
      <c r="AP136" s="17" t="e">
        <f>IF($AP$3&lt;=#REF!,$D136*(1+(#REF!/100))^$AP$3,0)</f>
        <v>#REF!</v>
      </c>
      <c r="AQ136" s="17" t="e">
        <f>IF($AQ$3&lt;=#REF!,$D136*(1+(#REF!/100))^$AQ$3,0)</f>
        <v>#REF!</v>
      </c>
      <c r="AR136" s="17" t="e">
        <f>IF($AR$3&lt;=#REF!,$D136*(1+(#REF!/100))^$AR$3,0)</f>
        <v>#REF!</v>
      </c>
      <c r="AS136" s="17" t="e">
        <f>IF($AS$3&lt;=#REF!,$D136*(1+(#REF!/100))^$AS$3,0)</f>
        <v>#REF!</v>
      </c>
    </row>
    <row r="137" spans="2:45" x14ac:dyDescent="0.25">
      <c r="B137" s="2" t="e">
        <f>#REF!</f>
        <v>#REF!</v>
      </c>
      <c r="C137" s="20"/>
      <c r="D137" s="19" t="e">
        <f>#REF!*#REF!</f>
        <v>#REF!</v>
      </c>
      <c r="E137" s="17" t="e">
        <f>NPV(#REF!,'Costos operativos proyectados'!F137:AI137)</f>
        <v>#REF!</v>
      </c>
      <c r="F137" s="25" t="e">
        <f>IF($F$3&lt;=#REF!,$D137*(1+(#REF!/100))^$F$3,0)</f>
        <v>#REF!</v>
      </c>
      <c r="G137" s="25" t="e">
        <f>IF($G$3&lt;=#REF!,$D137*(1+(#REF!/100))^$G$3,0)</f>
        <v>#REF!</v>
      </c>
      <c r="H137" s="25" t="e">
        <f>IF($H$3&lt;=#REF!,$D137*(1+(#REF!/100))^$H$3,0)</f>
        <v>#REF!</v>
      </c>
      <c r="I137" s="25" t="e">
        <f>IF($I$3&lt;=#REF!,$D137*(1+(#REF!/100))^$I$3,0)</f>
        <v>#REF!</v>
      </c>
      <c r="J137" s="25" t="e">
        <f>IF($J$3&lt;=#REF!,$D137*(1+(#REF!/100))^$J$3,0)</f>
        <v>#REF!</v>
      </c>
      <c r="K137" s="25" t="e">
        <f>IF($K$3&lt;=#REF!,$D137*(1+(#REF!/100))^$K$3,0)</f>
        <v>#REF!</v>
      </c>
      <c r="L137" s="25" t="e">
        <f>IF($L$3&lt;=#REF!,$D137*(1+(#REF!/100))^$L$3,0)</f>
        <v>#REF!</v>
      </c>
      <c r="M137" s="25" t="e">
        <f>IF($M$3&lt;=#REF!,$D137*(1+(#REF!/100))^$M$3,0)</f>
        <v>#REF!</v>
      </c>
      <c r="N137" s="25" t="e">
        <f>IF($N$3&lt;=#REF!,$D137*(1+(#REF!/100))^$N$3,0)</f>
        <v>#REF!</v>
      </c>
      <c r="O137" s="25" t="e">
        <f>IF($O$3&lt;=#REF!,$D137*(1+(#REF!/100))^$O$3,0)</f>
        <v>#REF!</v>
      </c>
      <c r="P137" s="25" t="e">
        <f>IF($P$3&lt;=#REF!,$D137*(1+(#REF!/100))^$P$3,0)</f>
        <v>#REF!</v>
      </c>
      <c r="Q137" s="25" t="e">
        <f>IF($Q$3&lt;=#REF!,$D137*(1+(#REF!/100))^$Q$3,0)</f>
        <v>#REF!</v>
      </c>
      <c r="R137" s="25" t="e">
        <f>IF($R$3&lt;=#REF!,$D137*(1+(#REF!/100))^$R$3,0)</f>
        <v>#REF!</v>
      </c>
      <c r="S137" s="25" t="e">
        <f>IF($S$3&lt;=#REF!,$D137*(1+(#REF!/100))^$S$3,0)</f>
        <v>#REF!</v>
      </c>
      <c r="T137" s="25" t="e">
        <f>IF($T$3&lt;=#REF!,$D137*(1+(#REF!/100))^$T$3,0)</f>
        <v>#REF!</v>
      </c>
      <c r="U137" s="25" t="e">
        <f>IF($U$3&lt;=#REF!,$D137*(1+(#REF!/100))^$U$3,0)</f>
        <v>#REF!</v>
      </c>
      <c r="V137" s="25" t="e">
        <f>IF($V$3&lt;=#REF!,$D137*(1+(#REF!/100))^$V$3,0)</f>
        <v>#REF!</v>
      </c>
      <c r="W137" s="25" t="e">
        <f>IF($W$3&lt;=#REF!,$D137*(1+(#REF!/100))^$W$3,0)</f>
        <v>#REF!</v>
      </c>
      <c r="X137" s="25" t="e">
        <f>IF($X$3&lt;=#REF!,$D137*(1+(#REF!/100))^$X$3,0)</f>
        <v>#REF!</v>
      </c>
      <c r="Y137" s="25" t="e">
        <f>IF($Y$3&lt;=#REF!,$D137*(1+(#REF!/100))^$Y$3,0)</f>
        <v>#REF!</v>
      </c>
      <c r="Z137" s="25" t="e">
        <f>IF($Z$3&lt;=#REF!,$D137*(1+(#REF!/100))^$Z$3,0)</f>
        <v>#REF!</v>
      </c>
      <c r="AA137" s="25" t="e">
        <f>IF($AA$3&lt;=#REF!,$D137*(1+(#REF!/100))^$AA$3,0)</f>
        <v>#REF!</v>
      </c>
      <c r="AB137" s="25" t="e">
        <f>IF($AB$3&lt;=#REF!,$D137*(1+(#REF!/100))^$AB$3,0)</f>
        <v>#REF!</v>
      </c>
      <c r="AC137" s="25" t="e">
        <f>IF($AC$3&lt;=#REF!,$D137*(1+(#REF!/100))^$AC$3,0)</f>
        <v>#REF!</v>
      </c>
      <c r="AD137" s="25" t="e">
        <f>IF($AD$3&lt;=#REF!,$D137*(1+(#REF!/100))^$AD$3,0)</f>
        <v>#REF!</v>
      </c>
      <c r="AE137" s="25" t="e">
        <f>IF($AE$3&lt;=#REF!,$D137*(1+(#REF!/100))^$AE$3,0)</f>
        <v>#REF!</v>
      </c>
      <c r="AF137" s="25" t="e">
        <f>IF($AF$3&lt;=#REF!,$D137*(1+(#REF!/100))^$AF$3,0)</f>
        <v>#REF!</v>
      </c>
      <c r="AG137" s="25" t="e">
        <f>IF($AG$3&lt;=#REF!,$D137*(1+(#REF!/100))^$AG$3,0)</f>
        <v>#REF!</v>
      </c>
      <c r="AH137" s="25" t="e">
        <f>IF($AH$3&lt;=#REF!,$D137*(1+(#REF!/100))^$AH$3,0)</f>
        <v>#REF!</v>
      </c>
      <c r="AI137" s="25" t="e">
        <f>IF($AI$3&lt;=#REF!,$D137*(1+(#REF!/100))^$AI$3,0)</f>
        <v>#REF!</v>
      </c>
      <c r="AJ137" s="17" t="e">
        <f>IF($AJ$3&lt;=#REF!,$D137*(1+(#REF!/100))^$AJ$3,0)</f>
        <v>#REF!</v>
      </c>
      <c r="AK137" s="17" t="e">
        <f>IF($AK$3&lt;=#REF!,$D137*(1+(#REF!/100))^$AK$3,0)</f>
        <v>#REF!</v>
      </c>
      <c r="AL137" s="17" t="e">
        <f>IF($AL$3&lt;=#REF!,$D137*(1+(#REF!/100))^$AL$3,0)</f>
        <v>#REF!</v>
      </c>
      <c r="AM137" s="17" t="e">
        <f>IF($AM$3&lt;=#REF!,$D137*(1+(#REF!/100))^$AM$3,0)</f>
        <v>#REF!</v>
      </c>
      <c r="AN137" s="17" t="e">
        <f>IF($AN$3&lt;=#REF!,$D137*(1+(#REF!/100))^$AN$3,0)</f>
        <v>#REF!</v>
      </c>
      <c r="AO137" s="17" t="e">
        <f>IF($AO$3&lt;=#REF!,$D137*(1+(#REF!/100))^$AO$3,0)</f>
        <v>#REF!</v>
      </c>
      <c r="AP137" s="17" t="e">
        <f>IF($AP$3&lt;=#REF!,$D137*(1+(#REF!/100))^$AP$3,0)</f>
        <v>#REF!</v>
      </c>
      <c r="AQ137" s="17" t="e">
        <f>IF($AQ$3&lt;=#REF!,$D137*(1+(#REF!/100))^$AQ$3,0)</f>
        <v>#REF!</v>
      </c>
      <c r="AR137" s="17" t="e">
        <f>IF($AR$3&lt;=#REF!,$D137*(1+(#REF!/100))^$AR$3,0)</f>
        <v>#REF!</v>
      </c>
      <c r="AS137" s="17" t="e">
        <f>IF($AS$3&lt;=#REF!,$D137*(1+(#REF!/100))^$AS$3,0)</f>
        <v>#REF!</v>
      </c>
    </row>
    <row r="138" spans="2:45" x14ac:dyDescent="0.25">
      <c r="B138" s="2" t="e">
        <f>#REF!</f>
        <v>#REF!</v>
      </c>
      <c r="C138" s="21"/>
      <c r="D138" s="19" t="e">
        <f>#REF!*#REF!</f>
        <v>#REF!</v>
      </c>
      <c r="E138" s="17" t="e">
        <f>NPV(#REF!,'Costos operativos proyectados'!F138:AI138)</f>
        <v>#REF!</v>
      </c>
      <c r="F138" s="25" t="e">
        <f>IF($F$3&lt;=#REF!,$D138*(1+(#REF!/100))^$F$3,0)</f>
        <v>#REF!</v>
      </c>
      <c r="G138" s="25" t="e">
        <f>IF($G$3&lt;=#REF!,$D138*(1+(#REF!/100))^$G$3,0)</f>
        <v>#REF!</v>
      </c>
      <c r="H138" s="25" t="e">
        <f>IF($H$3&lt;=#REF!,$D138*(1+(#REF!/100))^$H$3,0)</f>
        <v>#REF!</v>
      </c>
      <c r="I138" s="25" t="e">
        <f>IF($I$3&lt;=#REF!,$D138*(1+(#REF!/100))^$I$3,0)</f>
        <v>#REF!</v>
      </c>
      <c r="J138" s="25" t="e">
        <f>IF($J$3&lt;=#REF!,$D138*(1+(#REF!/100))^$J$3,0)</f>
        <v>#REF!</v>
      </c>
      <c r="K138" s="25" t="e">
        <f>IF($K$3&lt;=#REF!,$D138*(1+(#REF!/100))^$K$3,0)</f>
        <v>#REF!</v>
      </c>
      <c r="L138" s="25" t="e">
        <f>IF($L$3&lt;=#REF!,$D138*(1+(#REF!/100))^$L$3,0)</f>
        <v>#REF!</v>
      </c>
      <c r="M138" s="25" t="e">
        <f>IF($M$3&lt;=#REF!,$D138*(1+(#REF!/100))^$M$3,0)</f>
        <v>#REF!</v>
      </c>
      <c r="N138" s="25" t="e">
        <f>IF($N$3&lt;=#REF!,$D138*(1+(#REF!/100))^$N$3,0)</f>
        <v>#REF!</v>
      </c>
      <c r="O138" s="25" t="e">
        <f>IF($O$3&lt;=#REF!,$D138*(1+(#REF!/100))^$O$3,0)</f>
        <v>#REF!</v>
      </c>
      <c r="P138" s="25" t="e">
        <f>IF($P$3&lt;=#REF!,$D138*(1+(#REF!/100))^$P$3,0)</f>
        <v>#REF!</v>
      </c>
      <c r="Q138" s="25" t="e">
        <f>IF($Q$3&lt;=#REF!,$D138*(1+(#REF!/100))^$Q$3,0)</f>
        <v>#REF!</v>
      </c>
      <c r="R138" s="25" t="e">
        <f>IF($R$3&lt;=#REF!,$D138*(1+(#REF!/100))^$R$3,0)</f>
        <v>#REF!</v>
      </c>
      <c r="S138" s="25" t="e">
        <f>IF($S$3&lt;=#REF!,$D138*(1+(#REF!/100))^$S$3,0)</f>
        <v>#REF!</v>
      </c>
      <c r="T138" s="25" t="e">
        <f>IF($T$3&lt;=#REF!,$D138*(1+(#REF!/100))^$T$3,0)</f>
        <v>#REF!</v>
      </c>
      <c r="U138" s="25" t="e">
        <f>IF($U$3&lt;=#REF!,$D138*(1+(#REF!/100))^$U$3,0)</f>
        <v>#REF!</v>
      </c>
      <c r="V138" s="25" t="e">
        <f>IF($V$3&lt;=#REF!,$D138*(1+(#REF!/100))^$V$3,0)</f>
        <v>#REF!</v>
      </c>
      <c r="W138" s="25" t="e">
        <f>IF($W$3&lt;=#REF!,$D138*(1+(#REF!/100))^$W$3,0)</f>
        <v>#REF!</v>
      </c>
      <c r="X138" s="25" t="e">
        <f>IF($X$3&lt;=#REF!,$D138*(1+(#REF!/100))^$X$3,0)</f>
        <v>#REF!</v>
      </c>
      <c r="Y138" s="25" t="e">
        <f>IF($Y$3&lt;=#REF!,$D138*(1+(#REF!/100))^$Y$3,0)</f>
        <v>#REF!</v>
      </c>
      <c r="Z138" s="25" t="e">
        <f>IF($Z$3&lt;=#REF!,$D138*(1+(#REF!/100))^$Z$3,0)</f>
        <v>#REF!</v>
      </c>
      <c r="AA138" s="25" t="e">
        <f>IF($AA$3&lt;=#REF!,$D138*(1+(#REF!/100))^$AA$3,0)</f>
        <v>#REF!</v>
      </c>
      <c r="AB138" s="25" t="e">
        <f>IF($AB$3&lt;=#REF!,$D138*(1+(#REF!/100))^$AB$3,0)</f>
        <v>#REF!</v>
      </c>
      <c r="AC138" s="25" t="e">
        <f>IF($AC$3&lt;=#REF!,$D138*(1+(#REF!/100))^$AC$3,0)</f>
        <v>#REF!</v>
      </c>
      <c r="AD138" s="25" t="e">
        <f>IF($AD$3&lt;=#REF!,$D138*(1+(#REF!/100))^$AD$3,0)</f>
        <v>#REF!</v>
      </c>
      <c r="AE138" s="25" t="e">
        <f>IF($AE$3&lt;=#REF!,$D138*(1+(#REF!/100))^$AE$3,0)</f>
        <v>#REF!</v>
      </c>
      <c r="AF138" s="25" t="e">
        <f>IF($AF$3&lt;=#REF!,$D138*(1+(#REF!/100))^$AF$3,0)</f>
        <v>#REF!</v>
      </c>
      <c r="AG138" s="25" t="e">
        <f>IF($AG$3&lt;=#REF!,$D138*(1+(#REF!/100))^$AG$3,0)</f>
        <v>#REF!</v>
      </c>
      <c r="AH138" s="25" t="e">
        <f>IF($AH$3&lt;=#REF!,$D138*(1+(#REF!/100))^$AH$3,0)</f>
        <v>#REF!</v>
      </c>
      <c r="AI138" s="25" t="e">
        <f>IF($AI$3&lt;=#REF!,$D138*(1+(#REF!/100))^$AI$3,0)</f>
        <v>#REF!</v>
      </c>
      <c r="AJ138" s="17" t="e">
        <f>IF($AJ$3&lt;=#REF!,$D138*(1+(#REF!/100))^$AJ$3,0)</f>
        <v>#REF!</v>
      </c>
      <c r="AK138" s="17" t="e">
        <f>IF($AK$3&lt;=#REF!,$D138*(1+(#REF!/100))^$AK$3,0)</f>
        <v>#REF!</v>
      </c>
      <c r="AL138" s="17" t="e">
        <f>IF($AL$3&lt;=#REF!,$D138*(1+(#REF!/100))^$AL$3,0)</f>
        <v>#REF!</v>
      </c>
      <c r="AM138" s="17" t="e">
        <f>IF($AM$3&lt;=#REF!,$D138*(1+(#REF!/100))^$AM$3,0)</f>
        <v>#REF!</v>
      </c>
      <c r="AN138" s="17" t="e">
        <f>IF($AN$3&lt;=#REF!,$D138*(1+(#REF!/100))^$AN$3,0)</f>
        <v>#REF!</v>
      </c>
      <c r="AO138" s="17" t="e">
        <f>IF($AO$3&lt;=#REF!,$D138*(1+(#REF!/100))^$AO$3,0)</f>
        <v>#REF!</v>
      </c>
      <c r="AP138" s="17" t="e">
        <f>IF($AP$3&lt;=#REF!,$D138*(1+(#REF!/100))^$AP$3,0)</f>
        <v>#REF!</v>
      </c>
      <c r="AQ138" s="17" t="e">
        <f>IF($AQ$3&lt;=#REF!,$D138*(1+(#REF!/100))^$AQ$3,0)</f>
        <v>#REF!</v>
      </c>
      <c r="AR138" s="17" t="e">
        <f>IF($AR$3&lt;=#REF!,$D138*(1+(#REF!/100))^$AR$3,0)</f>
        <v>#REF!</v>
      </c>
      <c r="AS138" s="17" t="e">
        <f>IF($AS$3&lt;=#REF!,$D138*(1+(#REF!/100))^$AS$3,0)</f>
        <v>#REF!</v>
      </c>
    </row>
    <row r="139" spans="2:45" x14ac:dyDescent="0.25">
      <c r="B139" s="2" t="e">
        <f>#REF!</f>
        <v>#REF!</v>
      </c>
      <c r="C139" s="20"/>
      <c r="D139" s="19" t="e">
        <f>#REF!*#REF!</f>
        <v>#REF!</v>
      </c>
      <c r="E139" s="17" t="e">
        <f>NPV(#REF!,'Costos operativos proyectados'!F139:AI139)</f>
        <v>#REF!</v>
      </c>
      <c r="F139" s="25" t="e">
        <f>IF($F$3&lt;=#REF!,$D139*(1+(#REF!/100))^$F$3,0)</f>
        <v>#REF!</v>
      </c>
      <c r="G139" s="25" t="e">
        <f>IF($G$3&lt;=#REF!,$D139*(1+(#REF!/100))^$G$3,0)</f>
        <v>#REF!</v>
      </c>
      <c r="H139" s="25" t="e">
        <f>IF($H$3&lt;=#REF!,$D139*(1+(#REF!/100))^$H$3,0)</f>
        <v>#REF!</v>
      </c>
      <c r="I139" s="25" t="e">
        <f>IF($I$3&lt;=#REF!,$D139*(1+(#REF!/100))^$I$3,0)</f>
        <v>#REF!</v>
      </c>
      <c r="J139" s="25" t="e">
        <f>IF($J$3&lt;=#REF!,$D139*(1+(#REF!/100))^$J$3,0)</f>
        <v>#REF!</v>
      </c>
      <c r="K139" s="25" t="e">
        <f>IF($K$3&lt;=#REF!,$D139*(1+(#REF!/100))^$K$3,0)</f>
        <v>#REF!</v>
      </c>
      <c r="L139" s="25" t="e">
        <f>IF($L$3&lt;=#REF!,$D139*(1+(#REF!/100))^$L$3,0)</f>
        <v>#REF!</v>
      </c>
      <c r="M139" s="25" t="e">
        <f>IF($M$3&lt;=#REF!,$D139*(1+(#REF!/100))^$M$3,0)</f>
        <v>#REF!</v>
      </c>
      <c r="N139" s="25" t="e">
        <f>IF($N$3&lt;=#REF!,$D139*(1+(#REF!/100))^$N$3,0)</f>
        <v>#REF!</v>
      </c>
      <c r="O139" s="25" t="e">
        <f>IF($O$3&lt;=#REF!,$D139*(1+(#REF!/100))^$O$3,0)</f>
        <v>#REF!</v>
      </c>
      <c r="P139" s="25" t="e">
        <f>IF($P$3&lt;=#REF!,$D139*(1+(#REF!/100))^$P$3,0)</f>
        <v>#REF!</v>
      </c>
      <c r="Q139" s="25" t="e">
        <f>IF($Q$3&lt;=#REF!,$D139*(1+(#REF!/100))^$Q$3,0)</f>
        <v>#REF!</v>
      </c>
      <c r="R139" s="25" t="e">
        <f>IF($R$3&lt;=#REF!,$D139*(1+(#REF!/100))^$R$3,0)</f>
        <v>#REF!</v>
      </c>
      <c r="S139" s="25" t="e">
        <f>IF($S$3&lt;=#REF!,$D139*(1+(#REF!/100))^$S$3,0)</f>
        <v>#REF!</v>
      </c>
      <c r="T139" s="25" t="e">
        <f>IF($T$3&lt;=#REF!,$D139*(1+(#REF!/100))^$T$3,0)</f>
        <v>#REF!</v>
      </c>
      <c r="U139" s="25" t="e">
        <f>IF($U$3&lt;=#REF!,$D139*(1+(#REF!/100))^$U$3,0)</f>
        <v>#REF!</v>
      </c>
      <c r="V139" s="25" t="e">
        <f>IF($V$3&lt;=#REF!,$D139*(1+(#REF!/100))^$V$3,0)</f>
        <v>#REF!</v>
      </c>
      <c r="W139" s="25" t="e">
        <f>IF($W$3&lt;=#REF!,$D139*(1+(#REF!/100))^$W$3,0)</f>
        <v>#REF!</v>
      </c>
      <c r="X139" s="25" t="e">
        <f>IF($X$3&lt;=#REF!,$D139*(1+(#REF!/100))^$X$3,0)</f>
        <v>#REF!</v>
      </c>
      <c r="Y139" s="25" t="e">
        <f>IF($Y$3&lt;=#REF!,$D139*(1+(#REF!/100))^$Y$3,0)</f>
        <v>#REF!</v>
      </c>
      <c r="Z139" s="25" t="e">
        <f>IF($Z$3&lt;=#REF!,$D139*(1+(#REF!/100))^$Z$3,0)</f>
        <v>#REF!</v>
      </c>
      <c r="AA139" s="25" t="e">
        <f>IF($AA$3&lt;=#REF!,$D139*(1+(#REF!/100))^$AA$3,0)</f>
        <v>#REF!</v>
      </c>
      <c r="AB139" s="25" t="e">
        <f>IF($AB$3&lt;=#REF!,$D139*(1+(#REF!/100))^$AB$3,0)</f>
        <v>#REF!</v>
      </c>
      <c r="AC139" s="25" t="e">
        <f>IF($AC$3&lt;=#REF!,$D139*(1+(#REF!/100))^$AC$3,0)</f>
        <v>#REF!</v>
      </c>
      <c r="AD139" s="25" t="e">
        <f>IF($AD$3&lt;=#REF!,$D139*(1+(#REF!/100))^$AD$3,0)</f>
        <v>#REF!</v>
      </c>
      <c r="AE139" s="25" t="e">
        <f>IF($AE$3&lt;=#REF!,$D139*(1+(#REF!/100))^$AE$3,0)</f>
        <v>#REF!</v>
      </c>
      <c r="AF139" s="25" t="e">
        <f>IF($AF$3&lt;=#REF!,$D139*(1+(#REF!/100))^$AF$3,0)</f>
        <v>#REF!</v>
      </c>
      <c r="AG139" s="25" t="e">
        <f>IF($AG$3&lt;=#REF!,$D139*(1+(#REF!/100))^$AG$3,0)</f>
        <v>#REF!</v>
      </c>
      <c r="AH139" s="25" t="e">
        <f>IF($AH$3&lt;=#REF!,$D139*(1+(#REF!/100))^$AH$3,0)</f>
        <v>#REF!</v>
      </c>
      <c r="AI139" s="25" t="e">
        <f>IF($AI$3&lt;=#REF!,$D139*(1+(#REF!/100))^$AI$3,0)</f>
        <v>#REF!</v>
      </c>
      <c r="AJ139" s="17" t="e">
        <f>IF($AJ$3&lt;=#REF!,$D139*(1+(#REF!/100))^$AJ$3,0)</f>
        <v>#REF!</v>
      </c>
      <c r="AK139" s="17" t="e">
        <f>IF($AK$3&lt;=#REF!,$D139*(1+(#REF!/100))^$AK$3,0)</f>
        <v>#REF!</v>
      </c>
      <c r="AL139" s="17" t="e">
        <f>IF($AL$3&lt;=#REF!,$D139*(1+(#REF!/100))^$AL$3,0)</f>
        <v>#REF!</v>
      </c>
      <c r="AM139" s="17" t="e">
        <f>IF($AM$3&lt;=#REF!,$D139*(1+(#REF!/100))^$AM$3,0)</f>
        <v>#REF!</v>
      </c>
      <c r="AN139" s="17" t="e">
        <f>IF($AN$3&lt;=#REF!,$D139*(1+(#REF!/100))^$AN$3,0)</f>
        <v>#REF!</v>
      </c>
      <c r="AO139" s="17" t="e">
        <f>IF($AO$3&lt;=#REF!,$D139*(1+(#REF!/100))^$AO$3,0)</f>
        <v>#REF!</v>
      </c>
      <c r="AP139" s="17" t="e">
        <f>IF($AP$3&lt;=#REF!,$D139*(1+(#REF!/100))^$AP$3,0)</f>
        <v>#REF!</v>
      </c>
      <c r="AQ139" s="17" t="e">
        <f>IF($AQ$3&lt;=#REF!,$D139*(1+(#REF!/100))^$AQ$3,0)</f>
        <v>#REF!</v>
      </c>
      <c r="AR139" s="17" t="e">
        <f>IF($AR$3&lt;=#REF!,$D139*(1+(#REF!/100))^$AR$3,0)</f>
        <v>#REF!</v>
      </c>
      <c r="AS139" s="17" t="e">
        <f>IF($AS$3&lt;=#REF!,$D139*(1+(#REF!/100))^$AS$3,0)</f>
        <v>#REF!</v>
      </c>
    </row>
    <row r="140" spans="2:45" x14ac:dyDescent="0.25">
      <c r="B140" s="2" t="e">
        <f>#REF!</f>
        <v>#REF!</v>
      </c>
      <c r="C140" s="21"/>
      <c r="D140" s="19" t="e">
        <f>#REF!*#REF!</f>
        <v>#REF!</v>
      </c>
      <c r="E140" s="17" t="e">
        <f>NPV(#REF!,'Costos operativos proyectados'!F140:AI140)</f>
        <v>#REF!</v>
      </c>
      <c r="F140" s="25" t="e">
        <f>IF($F$3&lt;=#REF!,$D140*(1+(#REF!/100))^$F$3,0)</f>
        <v>#REF!</v>
      </c>
      <c r="G140" s="25" t="e">
        <f>IF($G$3&lt;=#REF!,$D140*(1+(#REF!/100))^$G$3,0)</f>
        <v>#REF!</v>
      </c>
      <c r="H140" s="25" t="e">
        <f>IF($H$3&lt;=#REF!,$D140*(1+(#REF!/100))^$H$3,0)</f>
        <v>#REF!</v>
      </c>
      <c r="I140" s="25" t="e">
        <f>IF($I$3&lt;=#REF!,$D140*(1+(#REF!/100))^$I$3,0)</f>
        <v>#REF!</v>
      </c>
      <c r="J140" s="25" t="e">
        <f>IF($J$3&lt;=#REF!,$D140*(1+(#REF!/100))^$J$3,0)</f>
        <v>#REF!</v>
      </c>
      <c r="K140" s="25" t="e">
        <f>IF($K$3&lt;=#REF!,$D140*(1+(#REF!/100))^$K$3,0)</f>
        <v>#REF!</v>
      </c>
      <c r="L140" s="25" t="e">
        <f>IF($L$3&lt;=#REF!,$D140*(1+(#REF!/100))^$L$3,0)</f>
        <v>#REF!</v>
      </c>
      <c r="M140" s="25" t="e">
        <f>IF($M$3&lt;=#REF!,$D140*(1+(#REF!/100))^$M$3,0)</f>
        <v>#REF!</v>
      </c>
      <c r="N140" s="25" t="e">
        <f>IF($N$3&lt;=#REF!,$D140*(1+(#REF!/100))^$N$3,0)</f>
        <v>#REF!</v>
      </c>
      <c r="O140" s="25" t="e">
        <f>IF($O$3&lt;=#REF!,$D140*(1+(#REF!/100))^$O$3,0)</f>
        <v>#REF!</v>
      </c>
      <c r="P140" s="25" t="e">
        <f>IF($P$3&lt;=#REF!,$D140*(1+(#REF!/100))^$P$3,0)</f>
        <v>#REF!</v>
      </c>
      <c r="Q140" s="25" t="e">
        <f>IF($Q$3&lt;=#REF!,$D140*(1+(#REF!/100))^$Q$3,0)</f>
        <v>#REF!</v>
      </c>
      <c r="R140" s="25" t="e">
        <f>IF($R$3&lt;=#REF!,$D140*(1+(#REF!/100))^$R$3,0)</f>
        <v>#REF!</v>
      </c>
      <c r="S140" s="25" t="e">
        <f>IF($S$3&lt;=#REF!,$D140*(1+(#REF!/100))^$S$3,0)</f>
        <v>#REF!</v>
      </c>
      <c r="T140" s="25" t="e">
        <f>IF($T$3&lt;=#REF!,$D140*(1+(#REF!/100))^$T$3,0)</f>
        <v>#REF!</v>
      </c>
      <c r="U140" s="25" t="e">
        <f>IF($U$3&lt;=#REF!,$D140*(1+(#REF!/100))^$U$3,0)</f>
        <v>#REF!</v>
      </c>
      <c r="V140" s="25" t="e">
        <f>IF($V$3&lt;=#REF!,$D140*(1+(#REF!/100))^$V$3,0)</f>
        <v>#REF!</v>
      </c>
      <c r="W140" s="25" t="e">
        <f>IF($W$3&lt;=#REF!,$D140*(1+(#REF!/100))^$W$3,0)</f>
        <v>#REF!</v>
      </c>
      <c r="X140" s="25" t="e">
        <f>IF($X$3&lt;=#REF!,$D140*(1+(#REF!/100))^$X$3,0)</f>
        <v>#REF!</v>
      </c>
      <c r="Y140" s="25" t="e">
        <f>IF($Y$3&lt;=#REF!,$D140*(1+(#REF!/100))^$Y$3,0)</f>
        <v>#REF!</v>
      </c>
      <c r="Z140" s="25" t="e">
        <f>IF($Z$3&lt;=#REF!,$D140*(1+(#REF!/100))^$Z$3,0)</f>
        <v>#REF!</v>
      </c>
      <c r="AA140" s="25" t="e">
        <f>IF($AA$3&lt;=#REF!,$D140*(1+(#REF!/100))^$AA$3,0)</f>
        <v>#REF!</v>
      </c>
      <c r="AB140" s="25" t="e">
        <f>IF($AB$3&lt;=#REF!,$D140*(1+(#REF!/100))^$AB$3,0)</f>
        <v>#REF!</v>
      </c>
      <c r="AC140" s="25" t="e">
        <f>IF($AC$3&lt;=#REF!,$D140*(1+(#REF!/100))^$AC$3,0)</f>
        <v>#REF!</v>
      </c>
      <c r="AD140" s="25" t="e">
        <f>IF($AD$3&lt;=#REF!,$D140*(1+(#REF!/100))^$AD$3,0)</f>
        <v>#REF!</v>
      </c>
      <c r="AE140" s="25" t="e">
        <f>IF($AE$3&lt;=#REF!,$D140*(1+(#REF!/100))^$AE$3,0)</f>
        <v>#REF!</v>
      </c>
      <c r="AF140" s="25" t="e">
        <f>IF($AF$3&lt;=#REF!,$D140*(1+(#REF!/100))^$AF$3,0)</f>
        <v>#REF!</v>
      </c>
      <c r="AG140" s="25" t="e">
        <f>IF($AG$3&lt;=#REF!,$D140*(1+(#REF!/100))^$AG$3,0)</f>
        <v>#REF!</v>
      </c>
      <c r="AH140" s="25" t="e">
        <f>IF($AH$3&lt;=#REF!,$D140*(1+(#REF!/100))^$AH$3,0)</f>
        <v>#REF!</v>
      </c>
      <c r="AI140" s="25" t="e">
        <f>IF($AI$3&lt;=#REF!,$D140*(1+(#REF!/100))^$AI$3,0)</f>
        <v>#REF!</v>
      </c>
      <c r="AJ140" s="17" t="e">
        <f>IF($AJ$3&lt;=#REF!,$D140*(1+(#REF!/100))^$AJ$3,0)</f>
        <v>#REF!</v>
      </c>
      <c r="AK140" s="17" t="e">
        <f>IF($AK$3&lt;=#REF!,$D140*(1+(#REF!/100))^$AK$3,0)</f>
        <v>#REF!</v>
      </c>
      <c r="AL140" s="17" t="e">
        <f>IF($AL$3&lt;=#REF!,$D140*(1+(#REF!/100))^$AL$3,0)</f>
        <v>#REF!</v>
      </c>
      <c r="AM140" s="17" t="e">
        <f>IF($AM$3&lt;=#REF!,$D140*(1+(#REF!/100))^$AM$3,0)</f>
        <v>#REF!</v>
      </c>
      <c r="AN140" s="17" t="e">
        <f>IF($AN$3&lt;=#REF!,$D140*(1+(#REF!/100))^$AN$3,0)</f>
        <v>#REF!</v>
      </c>
      <c r="AO140" s="17" t="e">
        <f>IF($AO$3&lt;=#REF!,$D140*(1+(#REF!/100))^$AO$3,0)</f>
        <v>#REF!</v>
      </c>
      <c r="AP140" s="17" t="e">
        <f>IF($AP$3&lt;=#REF!,$D140*(1+(#REF!/100))^$AP$3,0)</f>
        <v>#REF!</v>
      </c>
      <c r="AQ140" s="17" t="e">
        <f>IF($AQ$3&lt;=#REF!,$D140*(1+(#REF!/100))^$AQ$3,0)</f>
        <v>#REF!</v>
      </c>
      <c r="AR140" s="17" t="e">
        <f>IF($AR$3&lt;=#REF!,$D140*(1+(#REF!/100))^$AR$3,0)</f>
        <v>#REF!</v>
      </c>
      <c r="AS140" s="17" t="e">
        <f>IF($AS$3&lt;=#REF!,$D140*(1+(#REF!/100))^$AS$3,0)</f>
        <v>#REF!</v>
      </c>
    </row>
    <row r="141" spans="2:45" x14ac:dyDescent="0.25">
      <c r="B141" s="2" t="e">
        <f>#REF!</f>
        <v>#REF!</v>
      </c>
      <c r="C141" s="20"/>
      <c r="D141" s="19" t="e">
        <f>#REF!*#REF!</f>
        <v>#REF!</v>
      </c>
      <c r="E141" s="17" t="e">
        <f>NPV(#REF!,'Costos operativos proyectados'!F141:AI141)</f>
        <v>#REF!</v>
      </c>
      <c r="F141" s="25" t="e">
        <f>IF($F$3&lt;=#REF!,$D141*(1+(#REF!/100))^$F$3,0)</f>
        <v>#REF!</v>
      </c>
      <c r="G141" s="25" t="e">
        <f>IF($G$3&lt;=#REF!,$D141*(1+(#REF!/100))^$G$3,0)</f>
        <v>#REF!</v>
      </c>
      <c r="H141" s="25" t="e">
        <f>IF($H$3&lt;=#REF!,$D141*(1+(#REF!/100))^$H$3,0)</f>
        <v>#REF!</v>
      </c>
      <c r="I141" s="25" t="e">
        <f>IF($I$3&lt;=#REF!,$D141*(1+(#REF!/100))^$I$3,0)</f>
        <v>#REF!</v>
      </c>
      <c r="J141" s="25" t="e">
        <f>IF($J$3&lt;=#REF!,$D141*(1+(#REF!/100))^$J$3,0)</f>
        <v>#REF!</v>
      </c>
      <c r="K141" s="25" t="e">
        <f>IF($K$3&lt;=#REF!,$D141*(1+(#REF!/100))^$K$3,0)</f>
        <v>#REF!</v>
      </c>
      <c r="L141" s="25" t="e">
        <f>IF($L$3&lt;=#REF!,$D141*(1+(#REF!/100))^$L$3,0)</f>
        <v>#REF!</v>
      </c>
      <c r="M141" s="25" t="e">
        <f>IF($M$3&lt;=#REF!,$D141*(1+(#REF!/100))^$M$3,0)</f>
        <v>#REF!</v>
      </c>
      <c r="N141" s="25" t="e">
        <f>IF($N$3&lt;=#REF!,$D141*(1+(#REF!/100))^$N$3,0)</f>
        <v>#REF!</v>
      </c>
      <c r="O141" s="25" t="e">
        <f>IF($O$3&lt;=#REF!,$D141*(1+(#REF!/100))^$O$3,0)</f>
        <v>#REF!</v>
      </c>
      <c r="P141" s="25" t="e">
        <f>IF($P$3&lt;=#REF!,$D141*(1+(#REF!/100))^$P$3,0)</f>
        <v>#REF!</v>
      </c>
      <c r="Q141" s="25" t="e">
        <f>IF($Q$3&lt;=#REF!,$D141*(1+(#REF!/100))^$Q$3,0)</f>
        <v>#REF!</v>
      </c>
      <c r="R141" s="25" t="e">
        <f>IF($R$3&lt;=#REF!,$D141*(1+(#REF!/100))^$R$3,0)</f>
        <v>#REF!</v>
      </c>
      <c r="S141" s="25" t="e">
        <f>IF($S$3&lt;=#REF!,$D141*(1+(#REF!/100))^$S$3,0)</f>
        <v>#REF!</v>
      </c>
      <c r="T141" s="25" t="e">
        <f>IF($T$3&lt;=#REF!,$D141*(1+(#REF!/100))^$T$3,0)</f>
        <v>#REF!</v>
      </c>
      <c r="U141" s="25" t="e">
        <f>IF($U$3&lt;=#REF!,$D141*(1+(#REF!/100))^$U$3,0)</f>
        <v>#REF!</v>
      </c>
      <c r="V141" s="25" t="e">
        <f>IF($V$3&lt;=#REF!,$D141*(1+(#REF!/100))^$V$3,0)</f>
        <v>#REF!</v>
      </c>
      <c r="W141" s="25" t="e">
        <f>IF($W$3&lt;=#REF!,$D141*(1+(#REF!/100))^$W$3,0)</f>
        <v>#REF!</v>
      </c>
      <c r="X141" s="25" t="e">
        <f>IF($X$3&lt;=#REF!,$D141*(1+(#REF!/100))^$X$3,0)</f>
        <v>#REF!</v>
      </c>
      <c r="Y141" s="25" t="e">
        <f>IF($Y$3&lt;=#REF!,$D141*(1+(#REF!/100))^$Y$3,0)</f>
        <v>#REF!</v>
      </c>
      <c r="Z141" s="25" t="e">
        <f>IF($Z$3&lt;=#REF!,$D141*(1+(#REF!/100))^$Z$3,0)</f>
        <v>#REF!</v>
      </c>
      <c r="AA141" s="25" t="e">
        <f>IF($AA$3&lt;=#REF!,$D141*(1+(#REF!/100))^$AA$3,0)</f>
        <v>#REF!</v>
      </c>
      <c r="AB141" s="25" t="e">
        <f>IF($AB$3&lt;=#REF!,$D141*(1+(#REF!/100))^$AB$3,0)</f>
        <v>#REF!</v>
      </c>
      <c r="AC141" s="25" t="e">
        <f>IF($AC$3&lt;=#REF!,$D141*(1+(#REF!/100))^$AC$3,0)</f>
        <v>#REF!</v>
      </c>
      <c r="AD141" s="25" t="e">
        <f>IF($AD$3&lt;=#REF!,$D141*(1+(#REF!/100))^$AD$3,0)</f>
        <v>#REF!</v>
      </c>
      <c r="AE141" s="25" t="e">
        <f>IF($AE$3&lt;=#REF!,$D141*(1+(#REF!/100))^$AE$3,0)</f>
        <v>#REF!</v>
      </c>
      <c r="AF141" s="25" t="e">
        <f>IF($AF$3&lt;=#REF!,$D141*(1+(#REF!/100))^$AF$3,0)</f>
        <v>#REF!</v>
      </c>
      <c r="AG141" s="25" t="e">
        <f>IF($AG$3&lt;=#REF!,$D141*(1+(#REF!/100))^$AG$3,0)</f>
        <v>#REF!</v>
      </c>
      <c r="AH141" s="25" t="e">
        <f>IF($AH$3&lt;=#REF!,$D141*(1+(#REF!/100))^$AH$3,0)</f>
        <v>#REF!</v>
      </c>
      <c r="AI141" s="25" t="e">
        <f>IF($AI$3&lt;=#REF!,$D141*(1+(#REF!/100))^$AI$3,0)</f>
        <v>#REF!</v>
      </c>
      <c r="AJ141" s="17" t="e">
        <f>IF($AJ$3&lt;=#REF!,$D141*(1+(#REF!/100))^$AJ$3,0)</f>
        <v>#REF!</v>
      </c>
      <c r="AK141" s="17" t="e">
        <f>IF($AK$3&lt;=#REF!,$D141*(1+(#REF!/100))^$AK$3,0)</f>
        <v>#REF!</v>
      </c>
      <c r="AL141" s="17" t="e">
        <f>IF($AL$3&lt;=#REF!,$D141*(1+(#REF!/100))^$AL$3,0)</f>
        <v>#REF!</v>
      </c>
      <c r="AM141" s="17" t="e">
        <f>IF($AM$3&lt;=#REF!,$D141*(1+(#REF!/100))^$AM$3,0)</f>
        <v>#REF!</v>
      </c>
      <c r="AN141" s="17" t="e">
        <f>IF($AN$3&lt;=#REF!,$D141*(1+(#REF!/100))^$AN$3,0)</f>
        <v>#REF!</v>
      </c>
      <c r="AO141" s="17" t="e">
        <f>IF($AO$3&lt;=#REF!,$D141*(1+(#REF!/100))^$AO$3,0)</f>
        <v>#REF!</v>
      </c>
      <c r="AP141" s="17" t="e">
        <f>IF($AP$3&lt;=#REF!,$D141*(1+(#REF!/100))^$AP$3,0)</f>
        <v>#REF!</v>
      </c>
      <c r="AQ141" s="17" t="e">
        <f>IF($AQ$3&lt;=#REF!,$D141*(1+(#REF!/100))^$AQ$3,0)</f>
        <v>#REF!</v>
      </c>
      <c r="AR141" s="17" t="e">
        <f>IF($AR$3&lt;=#REF!,$D141*(1+(#REF!/100))^$AR$3,0)</f>
        <v>#REF!</v>
      </c>
      <c r="AS141" s="17" t="e">
        <f>IF($AS$3&lt;=#REF!,$D141*(1+(#REF!/100))^$AS$3,0)</f>
        <v>#REF!</v>
      </c>
    </row>
    <row r="142" spans="2:45" x14ac:dyDescent="0.25">
      <c r="B142" s="2" t="e">
        <f>#REF!</f>
        <v>#REF!</v>
      </c>
      <c r="C142" s="2">
        <v>1000</v>
      </c>
      <c r="D142" s="19" t="e">
        <f>#REF!*#REF!</f>
        <v>#REF!</v>
      </c>
      <c r="E142" s="17" t="e">
        <f>NPV(#REF!,'Costos operativos proyectados'!F142:AI142)</f>
        <v>#REF!</v>
      </c>
      <c r="F142" s="17" t="e">
        <f>IF($F$3&lt;=#REF!,$D142*(1+(#REF!/100))^$F$3,0)</f>
        <v>#REF!</v>
      </c>
      <c r="G142" s="17" t="e">
        <f>IF($G$3&lt;=#REF!,$D142*(1+(#REF!/100))^$G$3,0)</f>
        <v>#REF!</v>
      </c>
      <c r="H142" s="17" t="e">
        <f>IF($H$3&lt;=#REF!,$D142*(1+(#REF!/100))^$H$3,0)</f>
        <v>#REF!</v>
      </c>
      <c r="I142" s="17" t="e">
        <f>IF($I$3&lt;=#REF!,$D142*(1+(#REF!/100))^$I$3,0)</f>
        <v>#REF!</v>
      </c>
      <c r="J142" s="17" t="e">
        <f>IF($J$3&lt;=#REF!,$D142*(1+(#REF!/100))^$J$3,0)</f>
        <v>#REF!</v>
      </c>
      <c r="K142" s="17" t="e">
        <f>IF($K$3&lt;=#REF!,$D142*(1+(#REF!/100))^$K$3,0)</f>
        <v>#REF!</v>
      </c>
      <c r="L142" s="17" t="e">
        <f>IF($L$3&lt;=#REF!,$D142*(1+(#REF!/100))^$L$3,0)</f>
        <v>#REF!</v>
      </c>
      <c r="M142" s="17" t="e">
        <f>IF($M$3&lt;=#REF!,$D142*(1+(#REF!/100))^$M$3,0)</f>
        <v>#REF!</v>
      </c>
      <c r="N142" s="25" t="e">
        <f>IF($N$3&lt;=#REF!,$D142*(1+(#REF!/100))^$N$3,0)</f>
        <v>#REF!</v>
      </c>
      <c r="O142" s="17" t="e">
        <f>IF($O$3&lt;=#REF!,$D142*(1+(#REF!/100))^$O$3,0)</f>
        <v>#REF!</v>
      </c>
      <c r="P142" s="25" t="e">
        <f>IF($P$3&lt;=#REF!,$D142*(1+(#REF!/100))^$P$3,0)</f>
        <v>#REF!</v>
      </c>
      <c r="Q142" s="17" t="e">
        <f>IF($Q$3&lt;=#REF!,$D142*(1+(#REF!/100))^$Q$3,0)</f>
        <v>#REF!</v>
      </c>
      <c r="R142" s="17" t="e">
        <f>IF($R$3&lt;=#REF!,$D142*(1+(#REF!/100))^$R$3,0)</f>
        <v>#REF!</v>
      </c>
      <c r="S142" s="17" t="e">
        <f>IF($S$3&lt;=#REF!,$D142*(1+(#REF!/100))^$S$3,0)</f>
        <v>#REF!</v>
      </c>
      <c r="T142" s="17" t="e">
        <f>IF($T$3&lt;=#REF!,$D142*(1+(#REF!/100))^$T$3,0)</f>
        <v>#REF!</v>
      </c>
      <c r="U142" s="17" t="e">
        <f>IF($U$3&lt;=#REF!,$D142*(1+(#REF!/100))^$U$3,0)</f>
        <v>#REF!</v>
      </c>
      <c r="V142" s="17" t="e">
        <f>IF($V$3&lt;=#REF!,$D142*(1+(#REF!/100))^$V$3,0)</f>
        <v>#REF!</v>
      </c>
      <c r="W142" s="17" t="e">
        <f>IF($W$3&lt;=#REF!,$D142*(1+(#REF!/100))^$W$3,0)</f>
        <v>#REF!</v>
      </c>
      <c r="X142" s="25" t="e">
        <f>IF($X$3&lt;=#REF!,$D142*(1+(#REF!/100))^$X$3,0)</f>
        <v>#REF!</v>
      </c>
      <c r="Y142" s="17" t="e">
        <f>IF($Y$3&lt;=#REF!,$D142*(1+(#REF!/100))^$Y$3,0)</f>
        <v>#REF!</v>
      </c>
      <c r="Z142" s="17" t="e">
        <f>IF($Z$3&lt;=#REF!,$D142*(1+(#REF!/100))^$Z$3,0)</f>
        <v>#REF!</v>
      </c>
      <c r="AA142" s="17" t="e">
        <f>IF($AA$3&lt;=#REF!,$D142*(1+(#REF!/100))^$AA$3,0)</f>
        <v>#REF!</v>
      </c>
      <c r="AB142" s="17" t="e">
        <f>IF($AB$3&lt;=#REF!,$D142*(1+(#REF!/100))^$AB$3,0)</f>
        <v>#REF!</v>
      </c>
      <c r="AC142" s="17" t="e">
        <f>IF($AC$3&lt;=#REF!,$D142*(1+(#REF!/100))^$AC$3,0)</f>
        <v>#REF!</v>
      </c>
      <c r="AD142" s="17" t="e">
        <f>IF($AD$3&lt;=#REF!,$D142*(1+(#REF!/100))^$AD$3,0)</f>
        <v>#REF!</v>
      </c>
      <c r="AE142" s="17" t="e">
        <f>IF($AE$3&lt;=#REF!,$D142*(1+(#REF!/100))^$AE$3,0)</f>
        <v>#REF!</v>
      </c>
      <c r="AF142" s="17" t="e">
        <f>IF($AF$3&lt;=#REF!,$D142*(1+(#REF!/100))^$AF$3,0)</f>
        <v>#REF!</v>
      </c>
      <c r="AG142" s="17" t="e">
        <f>IF($AG$3&lt;=#REF!,$D142*(1+(#REF!/100))^$AG$3,0)</f>
        <v>#REF!</v>
      </c>
      <c r="AH142" s="17" t="e">
        <f>IF($AH$3&lt;=#REF!,$D142*(1+(#REF!/100))^$AH$3,0)</f>
        <v>#REF!</v>
      </c>
      <c r="AI142" s="17" t="e">
        <f>IF($AI$3&lt;=#REF!,$D142*(1+(#REF!/100))^$AI$3,0)</f>
        <v>#REF!</v>
      </c>
      <c r="AJ142" s="17" t="e">
        <f>IF($AJ$3&lt;=#REF!,$D142*(1+(#REF!/100))^$AJ$3,0)</f>
        <v>#REF!</v>
      </c>
      <c r="AK142" s="17" t="e">
        <f>IF($AK$3&lt;=#REF!,$D142*(1+(#REF!/100))^$AK$3,0)</f>
        <v>#REF!</v>
      </c>
      <c r="AL142" s="17" t="e">
        <f>IF($AL$3&lt;=#REF!,$D142*(1+(#REF!/100))^$AL$3,0)</f>
        <v>#REF!</v>
      </c>
      <c r="AM142" s="17" t="e">
        <f>IF($AM$3&lt;=#REF!,$D142*(1+(#REF!/100))^$AM$3,0)</f>
        <v>#REF!</v>
      </c>
      <c r="AN142" s="17" t="e">
        <f>IF($AN$3&lt;=#REF!,$D142*(1+(#REF!/100))^$AN$3,0)</f>
        <v>#REF!</v>
      </c>
      <c r="AO142" s="17" t="e">
        <f>IF($AO$3&lt;=#REF!,$D142*(1+(#REF!/100))^$AO$3,0)</f>
        <v>#REF!</v>
      </c>
      <c r="AP142" s="17" t="e">
        <f>IF($AP$3&lt;=#REF!,$D142*(1+(#REF!/100))^$AP$3,0)</f>
        <v>#REF!</v>
      </c>
      <c r="AQ142" s="17" t="e">
        <f>IF($AQ$3&lt;=#REF!,$D142*(1+(#REF!/100))^$AQ$3,0)</f>
        <v>#REF!</v>
      </c>
      <c r="AR142" s="17" t="e">
        <f>IF($AR$3&lt;=#REF!,$D142*(1+(#REF!/100))^$AR$3,0)</f>
        <v>#REF!</v>
      </c>
      <c r="AS142" s="17" t="e">
        <f>IF($AS$3&lt;=#REF!,$D142*(1+(#REF!/100))^$AS$3,0)</f>
        <v>#REF!</v>
      </c>
    </row>
    <row r="143" spans="2:45" x14ac:dyDescent="0.25">
      <c r="B143" s="2" t="e">
        <f>#REF!</f>
        <v>#REF!</v>
      </c>
      <c r="C143" s="24">
        <v>795</v>
      </c>
      <c r="D143" s="19" t="e">
        <f>#REF!*#REF!</f>
        <v>#REF!</v>
      </c>
      <c r="E143" s="17" t="e">
        <f>NPV(#REF!,'Costos operativos proyectados'!F143:AI143)</f>
        <v>#REF!</v>
      </c>
      <c r="F143" s="25" t="e">
        <f>IF($F$3&lt;=#REF!,$D143*(1+(#REF!/100))^$F$3,0)</f>
        <v>#REF!</v>
      </c>
      <c r="G143" s="25" t="e">
        <f>IF($G$3&lt;=#REF!,$D143*(1+(#REF!/100))^$G$3,0)</f>
        <v>#REF!</v>
      </c>
      <c r="H143" s="25" t="e">
        <f>IF($H$3&lt;=#REF!,$D143*(1+(#REF!/100))^$H$3,0)</f>
        <v>#REF!</v>
      </c>
      <c r="I143" s="25" t="e">
        <f>IF($I$3&lt;=#REF!,$D143*(1+(#REF!/100))^$I$3,0)</f>
        <v>#REF!</v>
      </c>
      <c r="J143" s="25" t="e">
        <f>IF($J$3&lt;=#REF!,$D143*(1+(#REF!/100))^$J$3,0)</f>
        <v>#REF!</v>
      </c>
      <c r="K143" s="25" t="e">
        <f>IF($K$3&lt;=#REF!,$D143*(1+(#REF!/100))^$K$3,0)</f>
        <v>#REF!</v>
      </c>
      <c r="L143" s="25" t="e">
        <f>IF($L$3&lt;=#REF!,$D143*(1+(#REF!/100))^$L$3,0)</f>
        <v>#REF!</v>
      </c>
      <c r="M143" s="25" t="e">
        <f>IF($M$3&lt;=#REF!,$D143*(1+(#REF!/100))^$M$3,0)</f>
        <v>#REF!</v>
      </c>
      <c r="N143" s="25" t="e">
        <f>IF($N$3&lt;=#REF!,$D143*(1+(#REF!/100))^$N$3,0)</f>
        <v>#REF!</v>
      </c>
      <c r="O143" s="25" t="e">
        <f>IF($O$3&lt;=#REF!,$D143*(1+(#REF!/100))^$O$3,0)</f>
        <v>#REF!</v>
      </c>
      <c r="P143" s="25" t="e">
        <f>IF($P$3&lt;=#REF!,$D143*(1+(#REF!/100))^$P$3,0)</f>
        <v>#REF!</v>
      </c>
      <c r="Q143" s="25" t="e">
        <f>IF($Q$3&lt;=#REF!,$D143*(1+(#REF!/100))^$Q$3,0)</f>
        <v>#REF!</v>
      </c>
      <c r="R143" s="25" t="e">
        <f>IF($R$3&lt;=#REF!,$D143*(1+(#REF!/100))^$R$3,0)</f>
        <v>#REF!</v>
      </c>
      <c r="S143" s="25" t="e">
        <f>IF($S$3&lt;=#REF!,$D143*(1+(#REF!/100))^$S$3,0)</f>
        <v>#REF!</v>
      </c>
      <c r="T143" s="25" t="e">
        <f>IF($T$3&lt;=#REF!,$D143*(1+(#REF!/100))^$T$3,0)</f>
        <v>#REF!</v>
      </c>
      <c r="U143" s="25" t="e">
        <f>IF($U$3&lt;=#REF!,$D143*(1+(#REF!/100))^$U$3,0)</f>
        <v>#REF!</v>
      </c>
      <c r="V143" s="25" t="e">
        <f>IF($V$3&lt;=#REF!,$D143*(1+(#REF!/100))^$V$3,0)</f>
        <v>#REF!</v>
      </c>
      <c r="W143" s="25" t="e">
        <f>IF($W$3&lt;=#REF!,$D143*(1+(#REF!/100))^$W$3,0)</f>
        <v>#REF!</v>
      </c>
      <c r="X143" s="25" t="e">
        <f>IF($X$3&lt;=#REF!,$D143*(1+(#REF!/100))^$X$3,0)</f>
        <v>#REF!</v>
      </c>
      <c r="Y143" s="25" t="e">
        <f>IF($Y$3&lt;=#REF!,$D143*(1+(#REF!/100))^$Y$3,0)</f>
        <v>#REF!</v>
      </c>
      <c r="Z143" s="25" t="e">
        <f>IF($Z$3&lt;=#REF!,$D143*(1+(#REF!/100))^$Z$3,0)</f>
        <v>#REF!</v>
      </c>
      <c r="AA143" s="25" t="e">
        <f>IF($AA$3&lt;=#REF!,$D143*(1+(#REF!/100))^$AA$3,0)</f>
        <v>#REF!</v>
      </c>
      <c r="AB143" s="25" t="e">
        <f>IF($AB$3&lt;=#REF!,$D143*(1+(#REF!/100))^$AB$3,0)</f>
        <v>#REF!</v>
      </c>
      <c r="AC143" s="25" t="e">
        <f>IF($AC$3&lt;=#REF!,$D143*(1+(#REF!/100))^$AC$3,0)</f>
        <v>#REF!</v>
      </c>
      <c r="AD143" s="25" t="e">
        <f>IF($AD$3&lt;=#REF!,$D143*(1+(#REF!/100))^$AD$3,0)</f>
        <v>#REF!</v>
      </c>
      <c r="AE143" s="25" t="e">
        <f>IF($AE$3&lt;=#REF!,$D143*(1+(#REF!/100))^$AE$3,0)</f>
        <v>#REF!</v>
      </c>
      <c r="AF143" s="25" t="e">
        <f>IF($AF$3&lt;=#REF!,$D143*(1+(#REF!/100))^$AF$3,0)</f>
        <v>#REF!</v>
      </c>
      <c r="AG143" s="25" t="e">
        <f>IF($AG$3&lt;=#REF!,$D143*(1+(#REF!/100))^$AG$3,0)</f>
        <v>#REF!</v>
      </c>
      <c r="AH143" s="25" t="e">
        <f>IF($AH$3&lt;=#REF!,$D143*(1+(#REF!/100))^$AH$3,0)</f>
        <v>#REF!</v>
      </c>
      <c r="AI143" s="25" t="e">
        <f>IF($AI$3&lt;=#REF!,$D143*(1+(#REF!/100))^$AI$3,0)</f>
        <v>#REF!</v>
      </c>
      <c r="AJ143" s="17" t="e">
        <f>IF($AJ$3&lt;=#REF!,$D143*(1+(#REF!/100))^$AJ$3,0)</f>
        <v>#REF!</v>
      </c>
      <c r="AK143" s="17" t="e">
        <f>IF($AK$3&lt;=#REF!,$D143*(1+(#REF!/100))^$AK$3,0)</f>
        <v>#REF!</v>
      </c>
      <c r="AL143" s="17" t="e">
        <f>IF($AL$3&lt;=#REF!,$D143*(1+(#REF!/100))^$AL$3,0)</f>
        <v>#REF!</v>
      </c>
      <c r="AM143" s="17" t="e">
        <f>IF($AM$3&lt;=#REF!,$D143*(1+(#REF!/100))^$AM$3,0)</f>
        <v>#REF!</v>
      </c>
      <c r="AN143" s="17" t="e">
        <f>IF($AN$3&lt;=#REF!,$D143*(1+(#REF!/100))^$AN$3,0)</f>
        <v>#REF!</v>
      </c>
      <c r="AO143" s="17" t="e">
        <f>IF($AO$3&lt;=#REF!,$D143*(1+(#REF!/100))^$AO$3,0)</f>
        <v>#REF!</v>
      </c>
      <c r="AP143" s="17" t="e">
        <f>IF($AP$3&lt;=#REF!,$D143*(1+(#REF!/100))^$AP$3,0)</f>
        <v>#REF!</v>
      </c>
      <c r="AQ143" s="17" t="e">
        <f>IF($AQ$3&lt;=#REF!,$D143*(1+(#REF!/100))^$AQ$3,0)</f>
        <v>#REF!</v>
      </c>
      <c r="AR143" s="17" t="e">
        <f>IF($AR$3&lt;=#REF!,$D143*(1+(#REF!/100))^$AR$3,0)</f>
        <v>#REF!</v>
      </c>
      <c r="AS143" s="17" t="e">
        <f>IF($AS$3&lt;=#REF!,$D143*(1+(#REF!/100))^$AS$3,0)</f>
        <v>#REF!</v>
      </c>
    </row>
    <row r="144" spans="2:45" x14ac:dyDescent="0.25">
      <c r="B144" s="2" t="e">
        <f>#REF!</f>
        <v>#REF!</v>
      </c>
      <c r="C144" s="22">
        <v>500</v>
      </c>
      <c r="D144" s="19" t="e">
        <f>#REF!*#REF!</f>
        <v>#REF!</v>
      </c>
      <c r="E144" s="17" t="e">
        <f>NPV(#REF!,'Costos operativos proyectados'!F144:AI144)</f>
        <v>#REF!</v>
      </c>
      <c r="F144" s="25" t="e">
        <f>IF($F$3&lt;=#REF!,$D144*(1+(#REF!/100))^$F$3,0)</f>
        <v>#REF!</v>
      </c>
      <c r="G144" s="25" t="e">
        <f>IF($G$3&lt;=#REF!,$D144*(1+(#REF!/100))^$G$3,0)</f>
        <v>#REF!</v>
      </c>
      <c r="H144" s="25" t="e">
        <f>IF($H$3&lt;=#REF!,$D144*(1+(#REF!/100))^$H$3,0)</f>
        <v>#REF!</v>
      </c>
      <c r="I144" s="25" t="e">
        <f>IF($I$3&lt;=#REF!,$D144*(1+(#REF!/100))^$I$3,0)</f>
        <v>#REF!</v>
      </c>
      <c r="J144" s="25" t="e">
        <f>IF($J$3&lt;=#REF!,$D144*(1+(#REF!/100))^$J$3,0)</f>
        <v>#REF!</v>
      </c>
      <c r="K144" s="25" t="e">
        <f>IF($K$3&lt;=#REF!,$D144*(1+(#REF!/100))^$K$3,0)</f>
        <v>#REF!</v>
      </c>
      <c r="L144" s="25" t="e">
        <f>IF($L$3&lt;=#REF!,$D144*(1+(#REF!/100))^$L$3,0)</f>
        <v>#REF!</v>
      </c>
      <c r="M144" s="25" t="e">
        <f>IF($M$3&lt;=#REF!,$D144*(1+(#REF!/100))^$M$3,0)</f>
        <v>#REF!</v>
      </c>
      <c r="N144" s="25" t="e">
        <f>IF($N$3&lt;=#REF!,$D144*(1+(#REF!/100))^$N$3,0)</f>
        <v>#REF!</v>
      </c>
      <c r="O144" s="25" t="e">
        <f>IF($O$3&lt;=#REF!,$D144*(1+(#REF!/100))^$O$3,0)</f>
        <v>#REF!</v>
      </c>
      <c r="P144" s="25" t="e">
        <f>IF($P$3&lt;=#REF!,$D144*(1+(#REF!/100))^$P$3,0)</f>
        <v>#REF!</v>
      </c>
      <c r="Q144" s="25" t="e">
        <f>IF($Q$3&lt;=#REF!,$D144*(1+(#REF!/100))^$Q$3,0)</f>
        <v>#REF!</v>
      </c>
      <c r="R144" s="25" t="e">
        <f>IF($R$3&lt;=#REF!,$D144*(1+(#REF!/100))^$R$3,0)</f>
        <v>#REF!</v>
      </c>
      <c r="S144" s="25" t="e">
        <f>IF($S$3&lt;=#REF!,$D144*(1+(#REF!/100))^$S$3,0)</f>
        <v>#REF!</v>
      </c>
      <c r="T144" s="25" t="e">
        <f>IF($T$3&lt;=#REF!,$D144*(1+(#REF!/100))^$T$3,0)</f>
        <v>#REF!</v>
      </c>
      <c r="U144" s="25" t="e">
        <f>IF($U$3&lt;=#REF!,$D144*(1+(#REF!/100))^$U$3,0)</f>
        <v>#REF!</v>
      </c>
      <c r="V144" s="25" t="e">
        <f>IF($V$3&lt;=#REF!,$D144*(1+(#REF!/100))^$V$3,0)</f>
        <v>#REF!</v>
      </c>
      <c r="W144" s="25" t="e">
        <f>IF($W$3&lt;=#REF!,$D144*(1+(#REF!/100))^$W$3,0)</f>
        <v>#REF!</v>
      </c>
      <c r="X144" s="25" t="e">
        <f>IF($X$3&lt;=#REF!,$D144*(1+(#REF!/100))^$X$3,0)</f>
        <v>#REF!</v>
      </c>
      <c r="Y144" s="25" t="e">
        <f>IF($Y$3&lt;=#REF!,$D144*(1+(#REF!/100))^$Y$3,0)</f>
        <v>#REF!</v>
      </c>
      <c r="Z144" s="25" t="e">
        <f>IF($Z$3&lt;=#REF!,$D144*(1+(#REF!/100))^$Z$3,0)</f>
        <v>#REF!</v>
      </c>
      <c r="AA144" s="25" t="e">
        <f>IF($AA$3&lt;=#REF!,$D144*(1+(#REF!/100))^$AA$3,0)</f>
        <v>#REF!</v>
      </c>
      <c r="AB144" s="25" t="e">
        <f>IF($AB$3&lt;=#REF!,$D144*(1+(#REF!/100))^$AB$3,0)</f>
        <v>#REF!</v>
      </c>
      <c r="AC144" s="25" t="e">
        <f>IF($AC$3&lt;=#REF!,$D144*(1+(#REF!/100))^$AC$3,0)</f>
        <v>#REF!</v>
      </c>
      <c r="AD144" s="25" t="e">
        <f>IF($AD$3&lt;=#REF!,$D144*(1+(#REF!/100))^$AD$3,0)</f>
        <v>#REF!</v>
      </c>
      <c r="AE144" s="25" t="e">
        <f>IF($AE$3&lt;=#REF!,$D144*(1+(#REF!/100))^$AE$3,0)</f>
        <v>#REF!</v>
      </c>
      <c r="AF144" s="25" t="e">
        <f>IF($AF$3&lt;=#REF!,$D144*(1+(#REF!/100))^$AF$3,0)</f>
        <v>#REF!</v>
      </c>
      <c r="AG144" s="25" t="e">
        <f>IF($AG$3&lt;=#REF!,$D144*(1+(#REF!/100))^$AG$3,0)</f>
        <v>#REF!</v>
      </c>
      <c r="AH144" s="25" t="e">
        <f>IF($AH$3&lt;=#REF!,$D144*(1+(#REF!/100))^$AH$3,0)</f>
        <v>#REF!</v>
      </c>
      <c r="AI144" s="25" t="e">
        <f>IF($AI$3&lt;=#REF!,$D144*(1+(#REF!/100))^$AI$3,0)</f>
        <v>#REF!</v>
      </c>
      <c r="AJ144" s="17" t="e">
        <f>IF($AJ$3&lt;=#REF!,$D144*(1+(#REF!/100))^$AJ$3,0)</f>
        <v>#REF!</v>
      </c>
      <c r="AK144" s="17" t="e">
        <f>IF($AK$3&lt;=#REF!,$D144*(1+(#REF!/100))^$AK$3,0)</f>
        <v>#REF!</v>
      </c>
      <c r="AL144" s="17" t="e">
        <f>IF($AL$3&lt;=#REF!,$D144*(1+(#REF!/100))^$AL$3,0)</f>
        <v>#REF!</v>
      </c>
      <c r="AM144" s="17" t="e">
        <f>IF($AM$3&lt;=#REF!,$D144*(1+(#REF!/100))^$AM$3,0)</f>
        <v>#REF!</v>
      </c>
      <c r="AN144" s="17" t="e">
        <f>IF($AN$3&lt;=#REF!,$D144*(1+(#REF!/100))^$AN$3,0)</f>
        <v>#REF!</v>
      </c>
      <c r="AO144" s="17" t="e">
        <f>IF($AO$3&lt;=#REF!,$D144*(1+(#REF!/100))^$AO$3,0)</f>
        <v>#REF!</v>
      </c>
      <c r="AP144" s="17" t="e">
        <f>IF($AP$3&lt;=#REF!,$D144*(1+(#REF!/100))^$AP$3,0)</f>
        <v>#REF!</v>
      </c>
      <c r="AQ144" s="17" t="e">
        <f>IF($AQ$3&lt;=#REF!,$D144*(1+(#REF!/100))^$AQ$3,0)</f>
        <v>#REF!</v>
      </c>
      <c r="AR144" s="17" t="e">
        <f>IF($AR$3&lt;=#REF!,$D144*(1+(#REF!/100))^$AR$3,0)</f>
        <v>#REF!</v>
      </c>
      <c r="AS144" s="17" t="e">
        <f>IF($AS$3&lt;=#REF!,$D144*(1+(#REF!/100))^$AS$3,0)</f>
        <v>#REF!</v>
      </c>
    </row>
    <row r="145" spans="2:45" x14ac:dyDescent="0.25">
      <c r="B145" s="2" t="e">
        <f>#REF!</f>
        <v>#REF!</v>
      </c>
      <c r="C145" s="20">
        <v>477</v>
      </c>
      <c r="D145" s="19" t="e">
        <f>#REF!*#REF!</f>
        <v>#REF!</v>
      </c>
      <c r="E145" s="17" t="e">
        <f>NPV(#REF!,'Costos operativos proyectados'!F145:AI145)</f>
        <v>#REF!</v>
      </c>
      <c r="F145" s="25" t="e">
        <f>IF($F$3&lt;=#REF!,$D145*(1+(#REF!/100))^$F$3,0)</f>
        <v>#REF!</v>
      </c>
      <c r="G145" s="25" t="e">
        <f>IF($G$3&lt;=#REF!,$D145*(1+(#REF!/100))^$G$3,0)</f>
        <v>#REF!</v>
      </c>
      <c r="H145" s="25" t="e">
        <f>IF($H$3&lt;=#REF!,$D145*(1+(#REF!/100))^$H$3,0)</f>
        <v>#REF!</v>
      </c>
      <c r="I145" s="25" t="e">
        <f>IF($I$3&lt;=#REF!,$D145*(1+(#REF!/100))^$I$3,0)</f>
        <v>#REF!</v>
      </c>
      <c r="J145" s="25" t="e">
        <f>IF($J$3&lt;=#REF!,$D145*(1+(#REF!/100))^$J$3,0)</f>
        <v>#REF!</v>
      </c>
      <c r="K145" s="25" t="e">
        <f>IF($K$3&lt;=#REF!,$D145*(1+(#REF!/100))^$K$3,0)</f>
        <v>#REF!</v>
      </c>
      <c r="L145" s="25" t="e">
        <f>IF($L$3&lt;=#REF!,$D145*(1+(#REF!/100))^$L$3,0)</f>
        <v>#REF!</v>
      </c>
      <c r="M145" s="25" t="e">
        <f>IF($M$3&lt;=#REF!,$D145*(1+(#REF!/100))^$M$3,0)</f>
        <v>#REF!</v>
      </c>
      <c r="N145" s="25" t="e">
        <f>IF($N$3&lt;=#REF!,$D145*(1+(#REF!/100))^$N$3,0)</f>
        <v>#REF!</v>
      </c>
      <c r="O145" s="25" t="e">
        <f>IF($O$3&lt;=#REF!,$D145*(1+(#REF!/100))^$O$3,0)</f>
        <v>#REF!</v>
      </c>
      <c r="P145" s="25" t="e">
        <f>IF($P$3&lt;=#REF!,$D145*(1+(#REF!/100))^$P$3,0)</f>
        <v>#REF!</v>
      </c>
      <c r="Q145" s="25" t="e">
        <f>IF($Q$3&lt;=#REF!,$D145*(1+(#REF!/100))^$Q$3,0)</f>
        <v>#REF!</v>
      </c>
      <c r="R145" s="25" t="e">
        <f>IF($R$3&lt;=#REF!,$D145*(1+(#REF!/100))^$R$3,0)</f>
        <v>#REF!</v>
      </c>
      <c r="S145" s="25" t="e">
        <f>IF($S$3&lt;=#REF!,$D145*(1+(#REF!/100))^$S$3,0)</f>
        <v>#REF!</v>
      </c>
      <c r="T145" s="25" t="e">
        <f>IF($T$3&lt;=#REF!,$D145*(1+(#REF!/100))^$T$3,0)</f>
        <v>#REF!</v>
      </c>
      <c r="U145" s="25" t="e">
        <f>IF($U$3&lt;=#REF!,$D145*(1+(#REF!/100))^$U$3,0)</f>
        <v>#REF!</v>
      </c>
      <c r="V145" s="25" t="e">
        <f>IF($V$3&lt;=#REF!,$D145*(1+(#REF!/100))^$V$3,0)</f>
        <v>#REF!</v>
      </c>
      <c r="W145" s="25" t="e">
        <f>IF($W$3&lt;=#REF!,$D145*(1+(#REF!/100))^$W$3,0)</f>
        <v>#REF!</v>
      </c>
      <c r="X145" s="25" t="e">
        <f>IF($X$3&lt;=#REF!,$D145*(1+(#REF!/100))^$X$3,0)</f>
        <v>#REF!</v>
      </c>
      <c r="Y145" s="25" t="e">
        <f>IF($Y$3&lt;=#REF!,$D145*(1+(#REF!/100))^$Y$3,0)</f>
        <v>#REF!</v>
      </c>
      <c r="Z145" s="25" t="e">
        <f>IF($Z$3&lt;=#REF!,$D145*(1+(#REF!/100))^$Z$3,0)</f>
        <v>#REF!</v>
      </c>
      <c r="AA145" s="25" t="e">
        <f>IF($AA$3&lt;=#REF!,$D145*(1+(#REF!/100))^$AA$3,0)</f>
        <v>#REF!</v>
      </c>
      <c r="AB145" s="25" t="e">
        <f>IF($AB$3&lt;=#REF!,$D145*(1+(#REF!/100))^$AB$3,0)</f>
        <v>#REF!</v>
      </c>
      <c r="AC145" s="25" t="e">
        <f>IF($AC$3&lt;=#REF!,$D145*(1+(#REF!/100))^$AC$3,0)</f>
        <v>#REF!</v>
      </c>
      <c r="AD145" s="25" t="e">
        <f>IF($AD$3&lt;=#REF!,$D145*(1+(#REF!/100))^$AD$3,0)</f>
        <v>#REF!</v>
      </c>
      <c r="AE145" s="25" t="e">
        <f>IF($AE$3&lt;=#REF!,$D145*(1+(#REF!/100))^$AE$3,0)</f>
        <v>#REF!</v>
      </c>
      <c r="AF145" s="25" t="e">
        <f>IF($AF$3&lt;=#REF!,$D145*(1+(#REF!/100))^$AF$3,0)</f>
        <v>#REF!</v>
      </c>
      <c r="AG145" s="25" t="e">
        <f>IF($AG$3&lt;=#REF!,$D145*(1+(#REF!/100))^$AG$3,0)</f>
        <v>#REF!</v>
      </c>
      <c r="AH145" s="25" t="e">
        <f>IF($AH$3&lt;=#REF!,$D145*(1+(#REF!/100))^$AH$3,0)</f>
        <v>#REF!</v>
      </c>
      <c r="AI145" s="25" t="e">
        <f>IF($AI$3&lt;=#REF!,$D145*(1+(#REF!/100))^$AI$3,0)</f>
        <v>#REF!</v>
      </c>
      <c r="AJ145" s="17" t="e">
        <f>IF($AJ$3&lt;=#REF!,$D145*(1+(#REF!/100))^$AJ$3,0)</f>
        <v>#REF!</v>
      </c>
      <c r="AK145" s="17" t="e">
        <f>IF($AK$3&lt;=#REF!,$D145*(1+(#REF!/100))^$AK$3,0)</f>
        <v>#REF!</v>
      </c>
      <c r="AL145" s="17" t="e">
        <f>IF($AL$3&lt;=#REF!,$D145*(1+(#REF!/100))^$AL$3,0)</f>
        <v>#REF!</v>
      </c>
      <c r="AM145" s="17" t="e">
        <f>IF($AM$3&lt;=#REF!,$D145*(1+(#REF!/100))^$AM$3,0)</f>
        <v>#REF!</v>
      </c>
      <c r="AN145" s="17" t="e">
        <f>IF($AN$3&lt;=#REF!,$D145*(1+(#REF!/100))^$AN$3,0)</f>
        <v>#REF!</v>
      </c>
      <c r="AO145" s="17" t="e">
        <f>IF($AO$3&lt;=#REF!,$D145*(1+(#REF!/100))^$AO$3,0)</f>
        <v>#REF!</v>
      </c>
      <c r="AP145" s="17" t="e">
        <f>IF($AP$3&lt;=#REF!,$D145*(1+(#REF!/100))^$AP$3,0)</f>
        <v>#REF!</v>
      </c>
      <c r="AQ145" s="17" t="e">
        <f>IF($AQ$3&lt;=#REF!,$D145*(1+(#REF!/100))^$AQ$3,0)</f>
        <v>#REF!</v>
      </c>
      <c r="AR145" s="17" t="e">
        <f>IF($AR$3&lt;=#REF!,$D145*(1+(#REF!/100))^$AR$3,0)</f>
        <v>#REF!</v>
      </c>
      <c r="AS145" s="17" t="e">
        <f>IF($AS$3&lt;=#REF!,$D145*(1+(#REF!/100))^$AS$3,0)</f>
        <v>#REF!</v>
      </c>
    </row>
    <row r="146" spans="2:45" x14ac:dyDescent="0.25">
      <c r="B146" s="2" t="e">
        <f>#REF!</f>
        <v>#REF!</v>
      </c>
      <c r="C146" s="20">
        <v>350</v>
      </c>
      <c r="D146" s="19" t="e">
        <f>#REF!*#REF!</f>
        <v>#REF!</v>
      </c>
      <c r="E146" s="17" t="e">
        <f>NPV(#REF!,'Costos operativos proyectados'!F146:AI146)</f>
        <v>#REF!</v>
      </c>
      <c r="F146" s="25" t="e">
        <f>IF($F$3&lt;=#REF!,$D146*(1+(#REF!/100))^$F$3,0)</f>
        <v>#REF!</v>
      </c>
      <c r="G146" s="25" t="e">
        <f>IF($G$3&lt;=#REF!,$D146*(1+(#REF!/100))^$G$3,0)</f>
        <v>#REF!</v>
      </c>
      <c r="H146" s="25" t="e">
        <f>IF($H$3&lt;=#REF!,$D146*(1+(#REF!/100))^$H$3,0)</f>
        <v>#REF!</v>
      </c>
      <c r="I146" s="25" t="e">
        <f>IF($I$3&lt;=#REF!,$D146*(1+(#REF!/100))^$I$3,0)</f>
        <v>#REF!</v>
      </c>
      <c r="J146" s="25" t="e">
        <f>IF($J$3&lt;=#REF!,$D146*(1+(#REF!/100))^$J$3,0)</f>
        <v>#REF!</v>
      </c>
      <c r="K146" s="25" t="e">
        <f>IF($K$3&lt;=#REF!,$D146*(1+(#REF!/100))^$K$3,0)</f>
        <v>#REF!</v>
      </c>
      <c r="L146" s="25" t="e">
        <f>IF($L$3&lt;=#REF!,$D146*(1+(#REF!/100))^$L$3,0)</f>
        <v>#REF!</v>
      </c>
      <c r="M146" s="25" t="e">
        <f>IF($M$3&lt;=#REF!,$D146*(1+(#REF!/100))^$M$3,0)</f>
        <v>#REF!</v>
      </c>
      <c r="N146" s="25" t="e">
        <f>IF($N$3&lt;=#REF!,$D146*(1+(#REF!/100))^$N$3,0)</f>
        <v>#REF!</v>
      </c>
      <c r="O146" s="25" t="e">
        <f>IF($O$3&lt;=#REF!,$D146*(1+(#REF!/100))^$O$3,0)</f>
        <v>#REF!</v>
      </c>
      <c r="P146" s="25" t="e">
        <f>IF($P$3&lt;=#REF!,$D146*(1+(#REF!/100))^$P$3,0)</f>
        <v>#REF!</v>
      </c>
      <c r="Q146" s="25" t="e">
        <f>IF($Q$3&lt;=#REF!,$D146*(1+(#REF!/100))^$Q$3,0)</f>
        <v>#REF!</v>
      </c>
      <c r="R146" s="25" t="e">
        <f>IF($R$3&lt;=#REF!,$D146*(1+(#REF!/100))^$R$3,0)</f>
        <v>#REF!</v>
      </c>
      <c r="S146" s="25" t="e">
        <f>IF($S$3&lt;=#REF!,$D146*(1+(#REF!/100))^$S$3,0)</f>
        <v>#REF!</v>
      </c>
      <c r="T146" s="25" t="e">
        <f>IF($T$3&lt;=#REF!,$D146*(1+(#REF!/100))^$T$3,0)</f>
        <v>#REF!</v>
      </c>
      <c r="U146" s="25" t="e">
        <f>IF($U$3&lt;=#REF!,$D146*(1+(#REF!/100))^$U$3,0)</f>
        <v>#REF!</v>
      </c>
      <c r="V146" s="25" t="e">
        <f>IF($V$3&lt;=#REF!,$D146*(1+(#REF!/100))^$V$3,0)</f>
        <v>#REF!</v>
      </c>
      <c r="W146" s="25" t="e">
        <f>IF($W$3&lt;=#REF!,$D146*(1+(#REF!/100))^$W$3,0)</f>
        <v>#REF!</v>
      </c>
      <c r="X146" s="25" t="e">
        <f>IF($X$3&lt;=#REF!,$D146*(1+(#REF!/100))^$X$3,0)</f>
        <v>#REF!</v>
      </c>
      <c r="Y146" s="25" t="e">
        <f>IF($Y$3&lt;=#REF!,$D146*(1+(#REF!/100))^$Y$3,0)</f>
        <v>#REF!</v>
      </c>
      <c r="Z146" s="25" t="e">
        <f>IF($Z$3&lt;=#REF!,$D146*(1+(#REF!/100))^$Z$3,0)</f>
        <v>#REF!</v>
      </c>
      <c r="AA146" s="25" t="e">
        <f>IF($AA$3&lt;=#REF!,$D146*(1+(#REF!/100))^$AA$3,0)</f>
        <v>#REF!</v>
      </c>
      <c r="AB146" s="25" t="e">
        <f>IF($AB$3&lt;=#REF!,$D146*(1+(#REF!/100))^$AB$3,0)</f>
        <v>#REF!</v>
      </c>
      <c r="AC146" s="25" t="e">
        <f>IF($AC$3&lt;=#REF!,$D146*(1+(#REF!/100))^$AC$3,0)</f>
        <v>#REF!</v>
      </c>
      <c r="AD146" s="25" t="e">
        <f>IF($AD$3&lt;=#REF!,$D146*(1+(#REF!/100))^$AD$3,0)</f>
        <v>#REF!</v>
      </c>
      <c r="AE146" s="25" t="e">
        <f>IF($AE$3&lt;=#REF!,$D146*(1+(#REF!/100))^$AE$3,0)</f>
        <v>#REF!</v>
      </c>
      <c r="AF146" s="25" t="e">
        <f>IF($AF$3&lt;=#REF!,$D146*(1+(#REF!/100))^$AF$3,0)</f>
        <v>#REF!</v>
      </c>
      <c r="AG146" s="25" t="e">
        <f>IF($AG$3&lt;=#REF!,$D146*(1+(#REF!/100))^$AG$3,0)</f>
        <v>#REF!</v>
      </c>
      <c r="AH146" s="25" t="e">
        <f>IF($AH$3&lt;=#REF!,$D146*(1+(#REF!/100))^$AH$3,0)</f>
        <v>#REF!</v>
      </c>
      <c r="AI146" s="25" t="e">
        <f>IF($AI$3&lt;=#REF!,$D146*(1+(#REF!/100))^$AI$3,0)</f>
        <v>#REF!</v>
      </c>
      <c r="AJ146" s="17" t="e">
        <f>IF($AJ$3&lt;=#REF!,$D146*(1+(#REF!/100))^$AJ$3,0)</f>
        <v>#REF!</v>
      </c>
      <c r="AK146" s="17" t="e">
        <f>IF($AK$3&lt;=#REF!,$D146*(1+(#REF!/100))^$AK$3,0)</f>
        <v>#REF!</v>
      </c>
      <c r="AL146" s="17" t="e">
        <f>IF($AL$3&lt;=#REF!,$D146*(1+(#REF!/100))^$AL$3,0)</f>
        <v>#REF!</v>
      </c>
      <c r="AM146" s="17" t="e">
        <f>IF($AM$3&lt;=#REF!,$D146*(1+(#REF!/100))^$AM$3,0)</f>
        <v>#REF!</v>
      </c>
      <c r="AN146" s="17" t="e">
        <f>IF($AN$3&lt;=#REF!,$D146*(1+(#REF!/100))^$AN$3,0)</f>
        <v>#REF!</v>
      </c>
      <c r="AO146" s="17" t="e">
        <f>IF($AO$3&lt;=#REF!,$D146*(1+(#REF!/100))^$AO$3,0)</f>
        <v>#REF!</v>
      </c>
      <c r="AP146" s="17" t="e">
        <f>IF($AP$3&lt;=#REF!,$D146*(1+(#REF!/100))^$AP$3,0)</f>
        <v>#REF!</v>
      </c>
      <c r="AQ146" s="17" t="e">
        <f>IF($AQ$3&lt;=#REF!,$D146*(1+(#REF!/100))^$AQ$3,0)</f>
        <v>#REF!</v>
      </c>
      <c r="AR146" s="17" t="e">
        <f>IF($AR$3&lt;=#REF!,$D146*(1+(#REF!/100))^$AR$3,0)</f>
        <v>#REF!</v>
      </c>
      <c r="AS146" s="17" t="e">
        <f>IF($AS$3&lt;=#REF!,$D146*(1+(#REF!/100))^$AS$3,0)</f>
        <v>#REF!</v>
      </c>
    </row>
    <row r="147" spans="2:45" x14ac:dyDescent="0.25">
      <c r="B147" s="2" t="e">
        <f>#REF!</f>
        <v>#REF!</v>
      </c>
      <c r="C147" s="20">
        <v>336</v>
      </c>
      <c r="D147" s="19" t="e">
        <f>#REF!*#REF!</f>
        <v>#REF!</v>
      </c>
      <c r="E147" s="17" t="e">
        <f>NPV(#REF!,'Costos operativos proyectados'!F147:AI147)</f>
        <v>#REF!</v>
      </c>
      <c r="F147" s="25" t="e">
        <f>IF($F$3&lt;=#REF!,$D147*(1+(#REF!/100))^$F$3,0)</f>
        <v>#REF!</v>
      </c>
      <c r="G147" s="25" t="e">
        <f>IF($G$3&lt;=#REF!,$D147*(1+(#REF!/100))^$G$3,0)</f>
        <v>#REF!</v>
      </c>
      <c r="H147" s="25" t="e">
        <f>IF($H$3&lt;=#REF!,$D147*(1+(#REF!/100))^$H$3,0)</f>
        <v>#REF!</v>
      </c>
      <c r="I147" s="25" t="e">
        <f>IF($I$3&lt;=#REF!,$D147*(1+(#REF!/100))^$I$3,0)</f>
        <v>#REF!</v>
      </c>
      <c r="J147" s="25" t="e">
        <f>IF($J$3&lt;=#REF!,$D147*(1+(#REF!/100))^$J$3,0)</f>
        <v>#REF!</v>
      </c>
      <c r="K147" s="25" t="e">
        <f>IF($K$3&lt;=#REF!,$D147*(1+(#REF!/100))^$K$3,0)</f>
        <v>#REF!</v>
      </c>
      <c r="L147" s="25" t="e">
        <f>IF($L$3&lt;=#REF!,$D147*(1+(#REF!/100))^$L$3,0)</f>
        <v>#REF!</v>
      </c>
      <c r="M147" s="25" t="e">
        <f>IF($M$3&lt;=#REF!,$D147*(1+(#REF!/100))^$M$3,0)</f>
        <v>#REF!</v>
      </c>
      <c r="N147" s="25" t="e">
        <f>IF($N$3&lt;=#REF!,$D147*(1+(#REF!/100))^$N$3,0)</f>
        <v>#REF!</v>
      </c>
      <c r="O147" s="25" t="e">
        <f>IF($O$3&lt;=#REF!,$D147*(1+(#REF!/100))^$O$3,0)</f>
        <v>#REF!</v>
      </c>
      <c r="P147" s="25" t="e">
        <f>IF($P$3&lt;=#REF!,$D147*(1+(#REF!/100))^$P$3,0)</f>
        <v>#REF!</v>
      </c>
      <c r="Q147" s="25" t="e">
        <f>IF($Q$3&lt;=#REF!,$D147*(1+(#REF!/100))^$Q$3,0)</f>
        <v>#REF!</v>
      </c>
      <c r="R147" s="25" t="e">
        <f>IF($R$3&lt;=#REF!,$D147*(1+(#REF!/100))^$R$3,0)</f>
        <v>#REF!</v>
      </c>
      <c r="S147" s="25" t="e">
        <f>IF($S$3&lt;=#REF!,$D147*(1+(#REF!/100))^$S$3,0)</f>
        <v>#REF!</v>
      </c>
      <c r="T147" s="25" t="e">
        <f>IF($T$3&lt;=#REF!,$D147*(1+(#REF!/100))^$T$3,0)</f>
        <v>#REF!</v>
      </c>
      <c r="U147" s="25" t="e">
        <f>IF($U$3&lt;=#REF!,$D147*(1+(#REF!/100))^$U$3,0)</f>
        <v>#REF!</v>
      </c>
      <c r="V147" s="25" t="e">
        <f>IF($V$3&lt;=#REF!,$D147*(1+(#REF!/100))^$V$3,0)</f>
        <v>#REF!</v>
      </c>
      <c r="W147" s="25" t="e">
        <f>IF($W$3&lt;=#REF!,$D147*(1+(#REF!/100))^$W$3,0)</f>
        <v>#REF!</v>
      </c>
      <c r="X147" s="25" t="e">
        <f>IF($X$3&lt;=#REF!,$D147*(1+(#REF!/100))^$X$3,0)</f>
        <v>#REF!</v>
      </c>
      <c r="Y147" s="25" t="e">
        <f>IF($Y$3&lt;=#REF!,$D147*(1+(#REF!/100))^$Y$3,0)</f>
        <v>#REF!</v>
      </c>
      <c r="Z147" s="25" t="e">
        <f>IF($Z$3&lt;=#REF!,$D147*(1+(#REF!/100))^$Z$3,0)</f>
        <v>#REF!</v>
      </c>
      <c r="AA147" s="25" t="e">
        <f>IF($AA$3&lt;=#REF!,$D147*(1+(#REF!/100))^$AA$3,0)</f>
        <v>#REF!</v>
      </c>
      <c r="AB147" s="25" t="e">
        <f>IF($AB$3&lt;=#REF!,$D147*(1+(#REF!/100))^$AB$3,0)</f>
        <v>#REF!</v>
      </c>
      <c r="AC147" s="25" t="e">
        <f>IF($AC$3&lt;=#REF!,$D147*(1+(#REF!/100))^$AC$3,0)</f>
        <v>#REF!</v>
      </c>
      <c r="AD147" s="25" t="e">
        <f>IF($AD$3&lt;=#REF!,$D147*(1+(#REF!/100))^$AD$3,0)</f>
        <v>#REF!</v>
      </c>
      <c r="AE147" s="25" t="e">
        <f>IF($AE$3&lt;=#REF!,$D147*(1+(#REF!/100))^$AE$3,0)</f>
        <v>#REF!</v>
      </c>
      <c r="AF147" s="25" t="e">
        <f>IF($AF$3&lt;=#REF!,$D147*(1+(#REF!/100))^$AF$3,0)</f>
        <v>#REF!</v>
      </c>
      <c r="AG147" s="25" t="e">
        <f>IF($AG$3&lt;=#REF!,$D147*(1+(#REF!/100))^$AG$3,0)</f>
        <v>#REF!</v>
      </c>
      <c r="AH147" s="25" t="e">
        <f>IF($AH$3&lt;=#REF!,$D147*(1+(#REF!/100))^$AH$3,0)</f>
        <v>#REF!</v>
      </c>
      <c r="AI147" s="25" t="e">
        <f>IF($AI$3&lt;=#REF!,$D147*(1+(#REF!/100))^$AI$3,0)</f>
        <v>#REF!</v>
      </c>
      <c r="AJ147" s="17" t="e">
        <f>IF($AJ$3&lt;=#REF!,$D147*(1+(#REF!/100))^$AJ$3,0)</f>
        <v>#REF!</v>
      </c>
      <c r="AK147" s="17" t="e">
        <f>IF($AK$3&lt;=#REF!,$D147*(1+(#REF!/100))^$AK$3,0)</f>
        <v>#REF!</v>
      </c>
      <c r="AL147" s="17" t="e">
        <f>IF($AL$3&lt;=#REF!,$D147*(1+(#REF!/100))^$AL$3,0)</f>
        <v>#REF!</v>
      </c>
      <c r="AM147" s="17" t="e">
        <f>IF($AM$3&lt;=#REF!,$D147*(1+(#REF!/100))^$AM$3,0)</f>
        <v>#REF!</v>
      </c>
      <c r="AN147" s="17" t="e">
        <f>IF($AN$3&lt;=#REF!,$D147*(1+(#REF!/100))^$AN$3,0)</f>
        <v>#REF!</v>
      </c>
      <c r="AO147" s="17" t="e">
        <f>IF($AO$3&lt;=#REF!,$D147*(1+(#REF!/100))^$AO$3,0)</f>
        <v>#REF!</v>
      </c>
      <c r="AP147" s="17" t="e">
        <f>IF($AP$3&lt;=#REF!,$D147*(1+(#REF!/100))^$AP$3,0)</f>
        <v>#REF!</v>
      </c>
      <c r="AQ147" s="17" t="e">
        <f>IF($AQ$3&lt;=#REF!,$D147*(1+(#REF!/100))^$AQ$3,0)</f>
        <v>#REF!</v>
      </c>
      <c r="AR147" s="17" t="e">
        <f>IF($AR$3&lt;=#REF!,$D147*(1+(#REF!/100))^$AR$3,0)</f>
        <v>#REF!</v>
      </c>
      <c r="AS147" s="17" t="e">
        <f>IF($AS$3&lt;=#REF!,$D147*(1+(#REF!/100))^$AS$3,0)</f>
        <v>#REF!</v>
      </c>
    </row>
    <row r="148" spans="2:45" x14ac:dyDescent="0.25">
      <c r="B148" s="2" t="e">
        <f>#REF!</f>
        <v>#REF!</v>
      </c>
      <c r="C148" s="20">
        <v>266</v>
      </c>
      <c r="D148" s="19" t="e">
        <f>#REF!*#REF!</f>
        <v>#REF!</v>
      </c>
      <c r="E148" s="17" t="e">
        <f>NPV(#REF!,'Costos operativos proyectados'!F148:AI148)</f>
        <v>#REF!</v>
      </c>
      <c r="F148" s="25" t="e">
        <f>IF($F$3&lt;=#REF!,$D148*(1+(#REF!/100))^$F$3,0)</f>
        <v>#REF!</v>
      </c>
      <c r="G148" s="25" t="e">
        <f>IF($G$3&lt;=#REF!,$D148*(1+(#REF!/100))^$G$3,0)</f>
        <v>#REF!</v>
      </c>
      <c r="H148" s="25" t="e">
        <f>IF($H$3&lt;=#REF!,$D148*(1+(#REF!/100))^$H$3,0)</f>
        <v>#REF!</v>
      </c>
      <c r="I148" s="25" t="e">
        <f>IF($I$3&lt;=#REF!,$D148*(1+(#REF!/100))^$I$3,0)</f>
        <v>#REF!</v>
      </c>
      <c r="J148" s="25" t="e">
        <f>IF($J$3&lt;=#REF!,$D148*(1+(#REF!/100))^$J$3,0)</f>
        <v>#REF!</v>
      </c>
      <c r="K148" s="25" t="e">
        <f>IF($K$3&lt;=#REF!,$D148*(1+(#REF!/100))^$K$3,0)</f>
        <v>#REF!</v>
      </c>
      <c r="L148" s="25" t="e">
        <f>IF($L$3&lt;=#REF!,$D148*(1+(#REF!/100))^$L$3,0)</f>
        <v>#REF!</v>
      </c>
      <c r="M148" s="25" t="e">
        <f>IF($M$3&lt;=#REF!,$D148*(1+(#REF!/100))^$M$3,0)</f>
        <v>#REF!</v>
      </c>
      <c r="N148" s="25" t="e">
        <f>IF($N$3&lt;=#REF!,$D148*(1+(#REF!/100))^$N$3,0)</f>
        <v>#REF!</v>
      </c>
      <c r="O148" s="25" t="e">
        <f>IF($O$3&lt;=#REF!,$D148*(1+(#REF!/100))^$O$3,0)</f>
        <v>#REF!</v>
      </c>
      <c r="P148" s="25" t="e">
        <f>IF($P$3&lt;=#REF!,$D148*(1+(#REF!/100))^$P$3,0)</f>
        <v>#REF!</v>
      </c>
      <c r="Q148" s="25" t="e">
        <f>IF($Q$3&lt;=#REF!,$D148*(1+(#REF!/100))^$Q$3,0)</f>
        <v>#REF!</v>
      </c>
      <c r="R148" s="25" t="e">
        <f>IF($R$3&lt;=#REF!,$D148*(1+(#REF!/100))^$R$3,0)</f>
        <v>#REF!</v>
      </c>
      <c r="S148" s="25" t="e">
        <f>IF($S$3&lt;=#REF!,$D148*(1+(#REF!/100))^$S$3,0)</f>
        <v>#REF!</v>
      </c>
      <c r="T148" s="25" t="e">
        <f>IF($T$3&lt;=#REF!,$D148*(1+(#REF!/100))^$T$3,0)</f>
        <v>#REF!</v>
      </c>
      <c r="U148" s="25" t="e">
        <f>IF($U$3&lt;=#REF!,$D148*(1+(#REF!/100))^$U$3,0)</f>
        <v>#REF!</v>
      </c>
      <c r="V148" s="25" t="e">
        <f>IF($V$3&lt;=#REF!,$D148*(1+(#REF!/100))^$V$3,0)</f>
        <v>#REF!</v>
      </c>
      <c r="W148" s="25" t="e">
        <f>IF($W$3&lt;=#REF!,$D148*(1+(#REF!/100))^$W$3,0)</f>
        <v>#REF!</v>
      </c>
      <c r="X148" s="25" t="e">
        <f>IF($X$3&lt;=#REF!,$D148*(1+(#REF!/100))^$X$3,0)</f>
        <v>#REF!</v>
      </c>
      <c r="Y148" s="25" t="e">
        <f>IF($Y$3&lt;=#REF!,$D148*(1+(#REF!/100))^$Y$3,0)</f>
        <v>#REF!</v>
      </c>
      <c r="Z148" s="25" t="e">
        <f>IF($Z$3&lt;=#REF!,$D148*(1+(#REF!/100))^$Z$3,0)</f>
        <v>#REF!</v>
      </c>
      <c r="AA148" s="25" t="e">
        <f>IF($AA$3&lt;=#REF!,$D148*(1+(#REF!/100))^$AA$3,0)</f>
        <v>#REF!</v>
      </c>
      <c r="AB148" s="25" t="e">
        <f>IF($AB$3&lt;=#REF!,$D148*(1+(#REF!/100))^$AB$3,0)</f>
        <v>#REF!</v>
      </c>
      <c r="AC148" s="25" t="e">
        <f>IF($AC$3&lt;=#REF!,$D148*(1+(#REF!/100))^$AC$3,0)</f>
        <v>#REF!</v>
      </c>
      <c r="AD148" s="25" t="e">
        <f>IF($AD$3&lt;=#REF!,$D148*(1+(#REF!/100))^$AD$3,0)</f>
        <v>#REF!</v>
      </c>
      <c r="AE148" s="25" t="e">
        <f>IF($AE$3&lt;=#REF!,$D148*(1+(#REF!/100))^$AE$3,0)</f>
        <v>#REF!</v>
      </c>
      <c r="AF148" s="25" t="e">
        <f>IF($AF$3&lt;=#REF!,$D148*(1+(#REF!/100))^$AF$3,0)</f>
        <v>#REF!</v>
      </c>
      <c r="AG148" s="25" t="e">
        <f>IF($AG$3&lt;=#REF!,$D148*(1+(#REF!/100))^$AG$3,0)</f>
        <v>#REF!</v>
      </c>
      <c r="AH148" s="25" t="e">
        <f>IF($AH$3&lt;=#REF!,$D148*(1+(#REF!/100))^$AH$3,0)</f>
        <v>#REF!</v>
      </c>
      <c r="AI148" s="25" t="e">
        <f>IF($AI$3&lt;=#REF!,$D148*(1+(#REF!/100))^$AI$3,0)</f>
        <v>#REF!</v>
      </c>
      <c r="AJ148" s="17" t="e">
        <f>IF($AJ$3&lt;=#REF!,$D148*(1+(#REF!/100))^$AJ$3,0)</f>
        <v>#REF!</v>
      </c>
      <c r="AK148" s="17" t="e">
        <f>IF($AK$3&lt;=#REF!,$D148*(1+(#REF!/100))^$AK$3,0)</f>
        <v>#REF!</v>
      </c>
      <c r="AL148" s="17" t="e">
        <f>IF($AL$3&lt;=#REF!,$D148*(1+(#REF!/100))^$AL$3,0)</f>
        <v>#REF!</v>
      </c>
      <c r="AM148" s="17" t="e">
        <f>IF($AM$3&lt;=#REF!,$D148*(1+(#REF!/100))^$AM$3,0)</f>
        <v>#REF!</v>
      </c>
      <c r="AN148" s="17" t="e">
        <f>IF($AN$3&lt;=#REF!,$D148*(1+(#REF!/100))^$AN$3,0)</f>
        <v>#REF!</v>
      </c>
      <c r="AO148" s="17" t="e">
        <f>IF($AO$3&lt;=#REF!,$D148*(1+(#REF!/100))^$AO$3,0)</f>
        <v>#REF!</v>
      </c>
      <c r="AP148" s="17" t="e">
        <f>IF($AP$3&lt;=#REF!,$D148*(1+(#REF!/100))^$AP$3,0)</f>
        <v>#REF!</v>
      </c>
      <c r="AQ148" s="17" t="e">
        <f>IF($AQ$3&lt;=#REF!,$D148*(1+(#REF!/100))^$AQ$3,0)</f>
        <v>#REF!</v>
      </c>
      <c r="AR148" s="17" t="e">
        <f>IF($AR$3&lt;=#REF!,$D148*(1+(#REF!/100))^$AR$3,0)</f>
        <v>#REF!</v>
      </c>
      <c r="AS148" s="17" t="e">
        <f>IF($AS$3&lt;=#REF!,$D148*(1+(#REF!/100))^$AS$3,0)</f>
        <v>#REF!</v>
      </c>
    </row>
    <row r="149" spans="2:45" x14ac:dyDescent="0.25">
      <c r="B149" s="2" t="e">
        <f>#REF!</f>
        <v>#REF!</v>
      </c>
      <c r="C149" s="21">
        <v>250</v>
      </c>
      <c r="D149" s="19" t="e">
        <f>#REF!*#REF!</f>
        <v>#REF!</v>
      </c>
      <c r="E149" s="17" t="e">
        <f>NPV(#REF!,'Costos operativos proyectados'!F149:AI149)</f>
        <v>#REF!</v>
      </c>
      <c r="F149" s="25" t="e">
        <f>IF($F$3&lt;=#REF!,$D149*(1+(#REF!/100))^$F$3,0)</f>
        <v>#REF!</v>
      </c>
      <c r="G149" s="25" t="e">
        <f>IF($G$3&lt;=#REF!,$D149*(1+(#REF!/100))^$G$3,0)</f>
        <v>#REF!</v>
      </c>
      <c r="H149" s="25" t="e">
        <f>IF($H$3&lt;=#REF!,$D149*(1+(#REF!/100))^$H$3,0)</f>
        <v>#REF!</v>
      </c>
      <c r="I149" s="25" t="e">
        <f>IF($I$3&lt;=#REF!,$D149*(1+(#REF!/100))^$I$3,0)</f>
        <v>#REF!</v>
      </c>
      <c r="J149" s="25" t="e">
        <f>IF($J$3&lt;=#REF!,$D149*(1+(#REF!/100))^$J$3,0)</f>
        <v>#REF!</v>
      </c>
      <c r="K149" s="25" t="e">
        <f>IF($K$3&lt;=#REF!,$D149*(1+(#REF!/100))^$K$3,0)</f>
        <v>#REF!</v>
      </c>
      <c r="L149" s="25" t="e">
        <f>IF($L$3&lt;=#REF!,$D149*(1+(#REF!/100))^$L$3,0)</f>
        <v>#REF!</v>
      </c>
      <c r="M149" s="25" t="e">
        <f>IF($M$3&lt;=#REF!,$D149*(1+(#REF!/100))^$M$3,0)</f>
        <v>#REF!</v>
      </c>
      <c r="N149" s="25" t="e">
        <f>IF($N$3&lt;=#REF!,$D149*(1+(#REF!/100))^$N$3,0)</f>
        <v>#REF!</v>
      </c>
      <c r="O149" s="25" t="e">
        <f>IF($O$3&lt;=#REF!,$D149*(1+(#REF!/100))^$O$3,0)</f>
        <v>#REF!</v>
      </c>
      <c r="P149" s="25" t="e">
        <f>IF($P$3&lt;=#REF!,$D149*(1+(#REF!/100))^$P$3,0)</f>
        <v>#REF!</v>
      </c>
      <c r="Q149" s="25" t="e">
        <f>IF($Q$3&lt;=#REF!,$D149*(1+(#REF!/100))^$Q$3,0)</f>
        <v>#REF!</v>
      </c>
      <c r="R149" s="25" t="e">
        <f>IF($R$3&lt;=#REF!,$D149*(1+(#REF!/100))^$R$3,0)</f>
        <v>#REF!</v>
      </c>
      <c r="S149" s="25" t="e">
        <f>IF($S$3&lt;=#REF!,$D149*(1+(#REF!/100))^$S$3,0)</f>
        <v>#REF!</v>
      </c>
      <c r="T149" s="25" t="e">
        <f>IF($T$3&lt;=#REF!,$D149*(1+(#REF!/100))^$T$3,0)</f>
        <v>#REF!</v>
      </c>
      <c r="U149" s="25" t="e">
        <f>IF($U$3&lt;=#REF!,$D149*(1+(#REF!/100))^$U$3,0)</f>
        <v>#REF!</v>
      </c>
      <c r="V149" s="25" t="e">
        <f>IF($V$3&lt;=#REF!,$D149*(1+(#REF!/100))^$V$3,0)</f>
        <v>#REF!</v>
      </c>
      <c r="W149" s="25" t="e">
        <f>IF($W$3&lt;=#REF!,$D149*(1+(#REF!/100))^$W$3,0)</f>
        <v>#REF!</v>
      </c>
      <c r="X149" s="25" t="e">
        <f>IF($X$3&lt;=#REF!,$D149*(1+(#REF!/100))^$X$3,0)</f>
        <v>#REF!</v>
      </c>
      <c r="Y149" s="25" t="e">
        <f>IF($Y$3&lt;=#REF!,$D149*(1+(#REF!/100))^$Y$3,0)</f>
        <v>#REF!</v>
      </c>
      <c r="Z149" s="25" t="e">
        <f>IF($Z$3&lt;=#REF!,$D149*(1+(#REF!/100))^$Z$3,0)</f>
        <v>#REF!</v>
      </c>
      <c r="AA149" s="25" t="e">
        <f>IF($AA$3&lt;=#REF!,$D149*(1+(#REF!/100))^$AA$3,0)</f>
        <v>#REF!</v>
      </c>
      <c r="AB149" s="25" t="e">
        <f>IF($AB$3&lt;=#REF!,$D149*(1+(#REF!/100))^$AB$3,0)</f>
        <v>#REF!</v>
      </c>
      <c r="AC149" s="25" t="e">
        <f>IF($AC$3&lt;=#REF!,$D149*(1+(#REF!/100))^$AC$3,0)</f>
        <v>#REF!</v>
      </c>
      <c r="AD149" s="25" t="e">
        <f>IF($AD$3&lt;=#REF!,$D149*(1+(#REF!/100))^$AD$3,0)</f>
        <v>#REF!</v>
      </c>
      <c r="AE149" s="25" t="e">
        <f>IF($AE$3&lt;=#REF!,$D149*(1+(#REF!/100))^$AE$3,0)</f>
        <v>#REF!</v>
      </c>
      <c r="AF149" s="25" t="e">
        <f>IF($AF$3&lt;=#REF!,$D149*(1+(#REF!/100))^$AF$3,0)</f>
        <v>#REF!</v>
      </c>
      <c r="AG149" s="25" t="e">
        <f>IF($AG$3&lt;=#REF!,$D149*(1+(#REF!/100))^$AG$3,0)</f>
        <v>#REF!</v>
      </c>
      <c r="AH149" s="25" t="e">
        <f>IF($AH$3&lt;=#REF!,$D149*(1+(#REF!/100))^$AH$3,0)</f>
        <v>#REF!</v>
      </c>
      <c r="AI149" s="25" t="e">
        <f>IF($AI$3&lt;=#REF!,$D149*(1+(#REF!/100))^$AI$3,0)</f>
        <v>#REF!</v>
      </c>
      <c r="AJ149" s="17" t="e">
        <f>IF($AJ$3&lt;=#REF!,$D149*(1+(#REF!/100))^$AJ$3,0)</f>
        <v>#REF!</v>
      </c>
      <c r="AK149" s="17" t="e">
        <f>IF($AK$3&lt;=#REF!,$D149*(1+(#REF!/100))^$AK$3,0)</f>
        <v>#REF!</v>
      </c>
      <c r="AL149" s="17" t="e">
        <f>IF($AL$3&lt;=#REF!,$D149*(1+(#REF!/100))^$AL$3,0)</f>
        <v>#REF!</v>
      </c>
      <c r="AM149" s="17" t="e">
        <f>IF($AM$3&lt;=#REF!,$D149*(1+(#REF!/100))^$AM$3,0)</f>
        <v>#REF!</v>
      </c>
      <c r="AN149" s="17" t="e">
        <f>IF($AN$3&lt;=#REF!,$D149*(1+(#REF!/100))^$AN$3,0)</f>
        <v>#REF!</v>
      </c>
      <c r="AO149" s="17" t="e">
        <f>IF($AO$3&lt;=#REF!,$D149*(1+(#REF!/100))^$AO$3,0)</f>
        <v>#REF!</v>
      </c>
      <c r="AP149" s="17" t="e">
        <f>IF($AP$3&lt;=#REF!,$D149*(1+(#REF!/100))^$AP$3,0)</f>
        <v>#REF!</v>
      </c>
      <c r="AQ149" s="17" t="e">
        <f>IF($AQ$3&lt;=#REF!,$D149*(1+(#REF!/100))^$AQ$3,0)</f>
        <v>#REF!</v>
      </c>
      <c r="AR149" s="17" t="e">
        <f>IF($AR$3&lt;=#REF!,$D149*(1+(#REF!/100))^$AR$3,0)</f>
        <v>#REF!</v>
      </c>
      <c r="AS149" s="17" t="e">
        <f>IF($AS$3&lt;=#REF!,$D149*(1+(#REF!/100))^$AS$3,0)</f>
        <v>#REF!</v>
      </c>
    </row>
    <row r="150" spans="2:45" x14ac:dyDescent="0.25">
      <c r="B150" s="2" t="e">
        <f>#REF!</f>
        <v>#REF!</v>
      </c>
      <c r="C150" s="22" t="s">
        <v>23</v>
      </c>
      <c r="D150" s="19" t="e">
        <f>#REF!*#REF!</f>
        <v>#REF!</v>
      </c>
      <c r="E150" s="17" t="e">
        <f>NPV(#REF!,'Costos operativos proyectados'!F150:AI150)</f>
        <v>#REF!</v>
      </c>
      <c r="F150" s="25" t="e">
        <f>IF($F$3&lt;=#REF!,$D150*(1+(#REF!/100))^$F$3,0)</f>
        <v>#REF!</v>
      </c>
      <c r="G150" s="25" t="e">
        <f>IF($G$3&lt;=#REF!,$D150*(1+(#REF!/100))^$G$3,0)</f>
        <v>#REF!</v>
      </c>
      <c r="H150" s="25" t="e">
        <f>IF($H$3&lt;=#REF!,$D150*(1+(#REF!/100))^$H$3,0)</f>
        <v>#REF!</v>
      </c>
      <c r="I150" s="25" t="e">
        <f>IF($I$3&lt;=#REF!,$D150*(1+(#REF!/100))^$I$3,0)</f>
        <v>#REF!</v>
      </c>
      <c r="J150" s="25" t="e">
        <f>IF($J$3&lt;=#REF!,$D150*(1+(#REF!/100))^$J$3,0)</f>
        <v>#REF!</v>
      </c>
      <c r="K150" s="25" t="e">
        <f>IF($K$3&lt;=#REF!,$D150*(1+(#REF!/100))^$K$3,0)</f>
        <v>#REF!</v>
      </c>
      <c r="L150" s="25" t="e">
        <f>IF($L$3&lt;=#REF!,$D150*(1+(#REF!/100))^$L$3,0)</f>
        <v>#REF!</v>
      </c>
      <c r="M150" s="25" t="e">
        <f>IF($M$3&lt;=#REF!,$D150*(1+(#REF!/100))^$M$3,0)</f>
        <v>#REF!</v>
      </c>
      <c r="N150" s="25" t="e">
        <f>IF($N$3&lt;=#REF!,$D150*(1+(#REF!/100))^$N$3,0)</f>
        <v>#REF!</v>
      </c>
      <c r="O150" s="25" t="e">
        <f>IF($O$3&lt;=#REF!,$D150*(1+(#REF!/100))^$O$3,0)</f>
        <v>#REF!</v>
      </c>
      <c r="P150" s="25" t="e">
        <f>IF($P$3&lt;=#REF!,$D150*(1+(#REF!/100))^$P$3,0)</f>
        <v>#REF!</v>
      </c>
      <c r="Q150" s="25" t="e">
        <f>IF($Q$3&lt;=#REF!,$D150*(1+(#REF!/100))^$Q$3,0)</f>
        <v>#REF!</v>
      </c>
      <c r="R150" s="25" t="e">
        <f>IF($R$3&lt;=#REF!,$D150*(1+(#REF!/100))^$R$3,0)</f>
        <v>#REF!</v>
      </c>
      <c r="S150" s="25" t="e">
        <f>IF($S$3&lt;=#REF!,$D150*(1+(#REF!/100))^$S$3,0)</f>
        <v>#REF!</v>
      </c>
      <c r="T150" s="25" t="e">
        <f>IF($T$3&lt;=#REF!,$D150*(1+(#REF!/100))^$T$3,0)</f>
        <v>#REF!</v>
      </c>
      <c r="U150" s="25" t="e">
        <f>IF($U$3&lt;=#REF!,$D150*(1+(#REF!/100))^$U$3,0)</f>
        <v>#REF!</v>
      </c>
      <c r="V150" s="25" t="e">
        <f>IF($V$3&lt;=#REF!,$D150*(1+(#REF!/100))^$V$3,0)</f>
        <v>#REF!</v>
      </c>
      <c r="W150" s="25" t="e">
        <f>IF($W$3&lt;=#REF!,$D150*(1+(#REF!/100))^$W$3,0)</f>
        <v>#REF!</v>
      </c>
      <c r="X150" s="25" t="e">
        <f>IF($X$3&lt;=#REF!,$D150*(1+(#REF!/100))^$X$3,0)</f>
        <v>#REF!</v>
      </c>
      <c r="Y150" s="25" t="e">
        <f>IF($Y$3&lt;=#REF!,$D150*(1+(#REF!/100))^$Y$3,0)</f>
        <v>#REF!</v>
      </c>
      <c r="Z150" s="25" t="e">
        <f>IF($Z$3&lt;=#REF!,$D150*(1+(#REF!/100))^$Z$3,0)</f>
        <v>#REF!</v>
      </c>
      <c r="AA150" s="25" t="e">
        <f>IF($AA$3&lt;=#REF!,$D150*(1+(#REF!/100))^$AA$3,0)</f>
        <v>#REF!</v>
      </c>
      <c r="AB150" s="25" t="e">
        <f>IF($AB$3&lt;=#REF!,$D150*(1+(#REF!/100))^$AB$3,0)</f>
        <v>#REF!</v>
      </c>
      <c r="AC150" s="25" t="e">
        <f>IF($AC$3&lt;=#REF!,$D150*(1+(#REF!/100))^$AC$3,0)</f>
        <v>#REF!</v>
      </c>
      <c r="AD150" s="25" t="e">
        <f>IF($AD$3&lt;=#REF!,$D150*(1+(#REF!/100))^$AD$3,0)</f>
        <v>#REF!</v>
      </c>
      <c r="AE150" s="25" t="e">
        <f>IF($AE$3&lt;=#REF!,$D150*(1+(#REF!/100))^$AE$3,0)</f>
        <v>#REF!</v>
      </c>
      <c r="AF150" s="25" t="e">
        <f>IF($AF$3&lt;=#REF!,$D150*(1+(#REF!/100))^$AF$3,0)</f>
        <v>#REF!</v>
      </c>
      <c r="AG150" s="25" t="e">
        <f>IF($AG$3&lt;=#REF!,$D150*(1+(#REF!/100))^$AG$3,0)</f>
        <v>#REF!</v>
      </c>
      <c r="AH150" s="25" t="e">
        <f>IF($AH$3&lt;=#REF!,$D150*(1+(#REF!/100))^$AH$3,0)</f>
        <v>#REF!</v>
      </c>
      <c r="AI150" s="25" t="e">
        <f>IF($AI$3&lt;=#REF!,$D150*(1+(#REF!/100))^$AI$3,0)</f>
        <v>#REF!</v>
      </c>
      <c r="AJ150" s="17" t="e">
        <f>IF($AJ$3&lt;=#REF!,$D150*(1+(#REF!/100))^$AJ$3,0)</f>
        <v>#REF!</v>
      </c>
      <c r="AK150" s="17" t="e">
        <f>IF($AK$3&lt;=#REF!,$D150*(1+(#REF!/100))^$AK$3,0)</f>
        <v>#REF!</v>
      </c>
      <c r="AL150" s="17" t="e">
        <f>IF($AL$3&lt;=#REF!,$D150*(1+(#REF!/100))^$AL$3,0)</f>
        <v>#REF!</v>
      </c>
      <c r="AM150" s="17" t="e">
        <f>IF($AM$3&lt;=#REF!,$D150*(1+(#REF!/100))^$AM$3,0)</f>
        <v>#REF!</v>
      </c>
      <c r="AN150" s="17" t="e">
        <f>IF($AN$3&lt;=#REF!,$D150*(1+(#REF!/100))^$AN$3,0)</f>
        <v>#REF!</v>
      </c>
      <c r="AO150" s="17" t="e">
        <f>IF($AO$3&lt;=#REF!,$D150*(1+(#REF!/100))^$AO$3,0)</f>
        <v>#REF!</v>
      </c>
      <c r="AP150" s="17" t="e">
        <f>IF($AP$3&lt;=#REF!,$D150*(1+(#REF!/100))^$AP$3,0)</f>
        <v>#REF!</v>
      </c>
      <c r="AQ150" s="17" t="e">
        <f>IF($AQ$3&lt;=#REF!,$D150*(1+(#REF!/100))^$AQ$3,0)</f>
        <v>#REF!</v>
      </c>
      <c r="AR150" s="17" t="e">
        <f>IF($AR$3&lt;=#REF!,$D150*(1+(#REF!/100))^$AR$3,0)</f>
        <v>#REF!</v>
      </c>
      <c r="AS150" s="17" t="e">
        <f>IF($AS$3&lt;=#REF!,$D150*(1+(#REF!/100))^$AS$3,0)</f>
        <v>#REF!</v>
      </c>
    </row>
    <row r="151" spans="2:45" x14ac:dyDescent="0.25">
      <c r="B151" s="2" t="e">
        <f>#REF!</f>
        <v>#REF!</v>
      </c>
      <c r="C151" s="20" t="s">
        <v>22</v>
      </c>
      <c r="D151" s="19" t="e">
        <f>#REF!*#REF!</f>
        <v>#REF!</v>
      </c>
      <c r="E151" s="17" t="e">
        <f>NPV(#REF!,'Costos operativos proyectados'!F151:AI151)</f>
        <v>#REF!</v>
      </c>
      <c r="F151" s="25" t="e">
        <f>IF($F$3&lt;=#REF!,$D151*(1+(#REF!/100))^$F$3,0)</f>
        <v>#REF!</v>
      </c>
      <c r="G151" s="25" t="e">
        <f>IF($G$3&lt;=#REF!,$D151*(1+(#REF!/100))^$G$3,0)</f>
        <v>#REF!</v>
      </c>
      <c r="H151" s="25" t="e">
        <f>IF($H$3&lt;=#REF!,$D151*(1+(#REF!/100))^$H$3,0)</f>
        <v>#REF!</v>
      </c>
      <c r="I151" s="25" t="e">
        <f>IF($I$3&lt;=#REF!,$D151*(1+(#REF!/100))^$I$3,0)</f>
        <v>#REF!</v>
      </c>
      <c r="J151" s="25" t="e">
        <f>IF($J$3&lt;=#REF!,$D151*(1+(#REF!/100))^$J$3,0)</f>
        <v>#REF!</v>
      </c>
      <c r="K151" s="25" t="e">
        <f>IF($K$3&lt;=#REF!,$D151*(1+(#REF!/100))^$K$3,0)</f>
        <v>#REF!</v>
      </c>
      <c r="L151" s="25" t="e">
        <f>IF($L$3&lt;=#REF!,$D151*(1+(#REF!/100))^$L$3,0)</f>
        <v>#REF!</v>
      </c>
      <c r="M151" s="25" t="e">
        <f>IF($M$3&lt;=#REF!,$D151*(1+(#REF!/100))^$M$3,0)</f>
        <v>#REF!</v>
      </c>
      <c r="N151" s="25" t="e">
        <f>IF($N$3&lt;=#REF!,$D151*(1+(#REF!/100))^$N$3,0)</f>
        <v>#REF!</v>
      </c>
      <c r="O151" s="25" t="e">
        <f>IF($O$3&lt;=#REF!,$D151*(1+(#REF!/100))^$O$3,0)</f>
        <v>#REF!</v>
      </c>
      <c r="P151" s="25" t="e">
        <f>IF($P$3&lt;=#REF!,$D151*(1+(#REF!/100))^$P$3,0)</f>
        <v>#REF!</v>
      </c>
      <c r="Q151" s="25" t="e">
        <f>IF($Q$3&lt;=#REF!,$D151*(1+(#REF!/100))^$Q$3,0)</f>
        <v>#REF!</v>
      </c>
      <c r="R151" s="25" t="e">
        <f>IF($R$3&lt;=#REF!,$D151*(1+(#REF!/100))^$R$3,0)</f>
        <v>#REF!</v>
      </c>
      <c r="S151" s="25" t="e">
        <f>IF($S$3&lt;=#REF!,$D151*(1+(#REF!/100))^$S$3,0)</f>
        <v>#REF!</v>
      </c>
      <c r="T151" s="25" t="e">
        <f>IF($T$3&lt;=#REF!,$D151*(1+(#REF!/100))^$T$3,0)</f>
        <v>#REF!</v>
      </c>
      <c r="U151" s="25" t="e">
        <f>IF($U$3&lt;=#REF!,$D151*(1+(#REF!/100))^$U$3,0)</f>
        <v>#REF!</v>
      </c>
      <c r="V151" s="25" t="e">
        <f>IF($V$3&lt;=#REF!,$D151*(1+(#REF!/100))^$V$3,0)</f>
        <v>#REF!</v>
      </c>
      <c r="W151" s="25" t="e">
        <f>IF($W$3&lt;=#REF!,$D151*(1+(#REF!/100))^$W$3,0)</f>
        <v>#REF!</v>
      </c>
      <c r="X151" s="25" t="e">
        <f>IF($X$3&lt;=#REF!,$D151*(1+(#REF!/100))^$X$3,0)</f>
        <v>#REF!</v>
      </c>
      <c r="Y151" s="25" t="e">
        <f>IF($Y$3&lt;=#REF!,$D151*(1+(#REF!/100))^$Y$3,0)</f>
        <v>#REF!</v>
      </c>
      <c r="Z151" s="25" t="e">
        <f>IF($Z$3&lt;=#REF!,$D151*(1+(#REF!/100))^$Z$3,0)</f>
        <v>#REF!</v>
      </c>
      <c r="AA151" s="25" t="e">
        <f>IF($AA$3&lt;=#REF!,$D151*(1+(#REF!/100))^$AA$3,0)</f>
        <v>#REF!</v>
      </c>
      <c r="AB151" s="25" t="e">
        <f>IF($AB$3&lt;=#REF!,$D151*(1+(#REF!/100))^$AB$3,0)</f>
        <v>#REF!</v>
      </c>
      <c r="AC151" s="25" t="e">
        <f>IF($AC$3&lt;=#REF!,$D151*(1+(#REF!/100))^$AC$3,0)</f>
        <v>#REF!</v>
      </c>
      <c r="AD151" s="25" t="e">
        <f>IF($AD$3&lt;=#REF!,$D151*(1+(#REF!/100))^$AD$3,0)</f>
        <v>#REF!</v>
      </c>
      <c r="AE151" s="25" t="e">
        <f>IF($AE$3&lt;=#REF!,$D151*(1+(#REF!/100))^$AE$3,0)</f>
        <v>#REF!</v>
      </c>
      <c r="AF151" s="25" t="e">
        <f>IF($AF$3&lt;=#REF!,$D151*(1+(#REF!/100))^$AF$3,0)</f>
        <v>#REF!</v>
      </c>
      <c r="AG151" s="25" t="e">
        <f>IF($AG$3&lt;=#REF!,$D151*(1+(#REF!/100))^$AG$3,0)</f>
        <v>#REF!</v>
      </c>
      <c r="AH151" s="25" t="e">
        <f>IF($AH$3&lt;=#REF!,$D151*(1+(#REF!/100))^$AH$3,0)</f>
        <v>#REF!</v>
      </c>
      <c r="AI151" s="25" t="e">
        <f>IF($AI$3&lt;=#REF!,$D151*(1+(#REF!/100))^$AI$3,0)</f>
        <v>#REF!</v>
      </c>
      <c r="AJ151" s="17" t="e">
        <f>IF($AJ$3&lt;=#REF!,$D151*(1+(#REF!/100))^$AJ$3,0)</f>
        <v>#REF!</v>
      </c>
      <c r="AK151" s="17" t="e">
        <f>IF($AK$3&lt;=#REF!,$D151*(1+(#REF!/100))^$AK$3,0)</f>
        <v>#REF!</v>
      </c>
      <c r="AL151" s="17" t="e">
        <f>IF($AL$3&lt;=#REF!,$D151*(1+(#REF!/100))^$AL$3,0)</f>
        <v>#REF!</v>
      </c>
      <c r="AM151" s="17" t="e">
        <f>IF($AM$3&lt;=#REF!,$D151*(1+(#REF!/100))^$AM$3,0)</f>
        <v>#REF!</v>
      </c>
      <c r="AN151" s="17" t="e">
        <f>IF($AN$3&lt;=#REF!,$D151*(1+(#REF!/100))^$AN$3,0)</f>
        <v>#REF!</v>
      </c>
      <c r="AO151" s="17" t="e">
        <f>IF($AO$3&lt;=#REF!,$D151*(1+(#REF!/100))^$AO$3,0)</f>
        <v>#REF!</v>
      </c>
      <c r="AP151" s="17" t="e">
        <f>IF($AP$3&lt;=#REF!,$D151*(1+(#REF!/100))^$AP$3,0)</f>
        <v>#REF!</v>
      </c>
      <c r="AQ151" s="17" t="e">
        <f>IF($AQ$3&lt;=#REF!,$D151*(1+(#REF!/100))^$AQ$3,0)</f>
        <v>#REF!</v>
      </c>
      <c r="AR151" s="17" t="e">
        <f>IF($AR$3&lt;=#REF!,$D151*(1+(#REF!/100))^$AR$3,0)</f>
        <v>#REF!</v>
      </c>
      <c r="AS151" s="17" t="e">
        <f>IF($AS$3&lt;=#REF!,$D151*(1+(#REF!/100))^$AS$3,0)</f>
        <v>#REF!</v>
      </c>
    </row>
    <row r="152" spans="2:45" x14ac:dyDescent="0.25">
      <c r="B152" s="2" t="e">
        <f>#REF!</f>
        <v>#REF!</v>
      </c>
      <c r="C152" s="20" t="s">
        <v>21</v>
      </c>
      <c r="D152" s="19" t="e">
        <f>#REF!*#REF!</f>
        <v>#REF!</v>
      </c>
      <c r="E152" s="17" t="e">
        <f>NPV(#REF!,'Costos operativos proyectados'!F152:AI152)</f>
        <v>#REF!</v>
      </c>
      <c r="F152" s="25" t="e">
        <f>IF($F$3&lt;=#REF!,$D152*(1+(#REF!/100))^$F$3,0)</f>
        <v>#REF!</v>
      </c>
      <c r="G152" s="25" t="e">
        <f>IF($G$3&lt;=#REF!,$D152*(1+(#REF!/100))^$G$3,0)</f>
        <v>#REF!</v>
      </c>
      <c r="H152" s="25" t="e">
        <f>IF($H$3&lt;=#REF!,$D152*(1+(#REF!/100))^$H$3,0)</f>
        <v>#REF!</v>
      </c>
      <c r="I152" s="25" t="e">
        <f>IF($I$3&lt;=#REF!,$D152*(1+(#REF!/100))^$I$3,0)</f>
        <v>#REF!</v>
      </c>
      <c r="J152" s="25" t="e">
        <f>IF($J$3&lt;=#REF!,$D152*(1+(#REF!/100))^$J$3,0)</f>
        <v>#REF!</v>
      </c>
      <c r="K152" s="25" t="e">
        <f>IF($K$3&lt;=#REF!,$D152*(1+(#REF!/100))^$K$3,0)</f>
        <v>#REF!</v>
      </c>
      <c r="L152" s="25" t="e">
        <f>IF($L$3&lt;=#REF!,$D152*(1+(#REF!/100))^$L$3,0)</f>
        <v>#REF!</v>
      </c>
      <c r="M152" s="25" t="e">
        <f>IF($M$3&lt;=#REF!,$D152*(1+(#REF!/100))^$M$3,0)</f>
        <v>#REF!</v>
      </c>
      <c r="N152" s="25" t="e">
        <f>IF($N$3&lt;=#REF!,$D152*(1+(#REF!/100))^$N$3,0)</f>
        <v>#REF!</v>
      </c>
      <c r="O152" s="25" t="e">
        <f>IF($O$3&lt;=#REF!,$D152*(1+(#REF!/100))^$O$3,0)</f>
        <v>#REF!</v>
      </c>
      <c r="P152" s="25" t="e">
        <f>IF($P$3&lt;=#REF!,$D152*(1+(#REF!/100))^$P$3,0)</f>
        <v>#REF!</v>
      </c>
      <c r="Q152" s="25" t="e">
        <f>IF($Q$3&lt;=#REF!,$D152*(1+(#REF!/100))^$Q$3,0)</f>
        <v>#REF!</v>
      </c>
      <c r="R152" s="25" t="e">
        <f>IF($R$3&lt;=#REF!,$D152*(1+(#REF!/100))^$R$3,0)</f>
        <v>#REF!</v>
      </c>
      <c r="S152" s="25" t="e">
        <f>IF($S$3&lt;=#REF!,$D152*(1+(#REF!/100))^$S$3,0)</f>
        <v>#REF!</v>
      </c>
      <c r="T152" s="25" t="e">
        <f>IF($T$3&lt;=#REF!,$D152*(1+(#REF!/100))^$T$3,0)</f>
        <v>#REF!</v>
      </c>
      <c r="U152" s="25" t="e">
        <f>IF($U$3&lt;=#REF!,$D152*(1+(#REF!/100))^$U$3,0)</f>
        <v>#REF!</v>
      </c>
      <c r="V152" s="25" t="e">
        <f>IF($V$3&lt;=#REF!,$D152*(1+(#REF!/100))^$V$3,0)</f>
        <v>#REF!</v>
      </c>
      <c r="W152" s="25" t="e">
        <f>IF($W$3&lt;=#REF!,$D152*(1+(#REF!/100))^$W$3,0)</f>
        <v>#REF!</v>
      </c>
      <c r="X152" s="25" t="e">
        <f>IF($X$3&lt;=#REF!,$D152*(1+(#REF!/100))^$X$3,0)</f>
        <v>#REF!</v>
      </c>
      <c r="Y152" s="25" t="e">
        <f>IF($Y$3&lt;=#REF!,$D152*(1+(#REF!/100))^$Y$3,0)</f>
        <v>#REF!</v>
      </c>
      <c r="Z152" s="25" t="e">
        <f>IF($Z$3&lt;=#REF!,$D152*(1+(#REF!/100))^$Z$3,0)</f>
        <v>#REF!</v>
      </c>
      <c r="AA152" s="25" t="e">
        <f>IF($AA$3&lt;=#REF!,$D152*(1+(#REF!/100))^$AA$3,0)</f>
        <v>#REF!</v>
      </c>
      <c r="AB152" s="25" t="e">
        <f>IF($AB$3&lt;=#REF!,$D152*(1+(#REF!/100))^$AB$3,0)</f>
        <v>#REF!</v>
      </c>
      <c r="AC152" s="25" t="e">
        <f>IF($AC$3&lt;=#REF!,$D152*(1+(#REF!/100))^$AC$3,0)</f>
        <v>#REF!</v>
      </c>
      <c r="AD152" s="25" t="e">
        <f>IF($AD$3&lt;=#REF!,$D152*(1+(#REF!/100))^$AD$3,0)</f>
        <v>#REF!</v>
      </c>
      <c r="AE152" s="25" t="e">
        <f>IF($AE$3&lt;=#REF!,$D152*(1+(#REF!/100))^$AE$3,0)</f>
        <v>#REF!</v>
      </c>
      <c r="AF152" s="25" t="e">
        <f>IF($AF$3&lt;=#REF!,$D152*(1+(#REF!/100))^$AF$3,0)</f>
        <v>#REF!</v>
      </c>
      <c r="AG152" s="25" t="e">
        <f>IF($AG$3&lt;=#REF!,$D152*(1+(#REF!/100))^$AG$3,0)</f>
        <v>#REF!</v>
      </c>
      <c r="AH152" s="25" t="e">
        <f>IF($AH$3&lt;=#REF!,$D152*(1+(#REF!/100))^$AH$3,0)</f>
        <v>#REF!</v>
      </c>
      <c r="AI152" s="25" t="e">
        <f>IF($AI$3&lt;=#REF!,$D152*(1+(#REF!/100))^$AI$3,0)</f>
        <v>#REF!</v>
      </c>
      <c r="AJ152" s="17" t="e">
        <f>IF($AJ$3&lt;=#REF!,$D152*(1+(#REF!/100))^$AJ$3,0)</f>
        <v>#REF!</v>
      </c>
      <c r="AK152" s="17" t="e">
        <f>IF($AK$3&lt;=#REF!,$D152*(1+(#REF!/100))^$AK$3,0)</f>
        <v>#REF!</v>
      </c>
      <c r="AL152" s="17" t="e">
        <f>IF($AL$3&lt;=#REF!,$D152*(1+(#REF!/100))^$AL$3,0)</f>
        <v>#REF!</v>
      </c>
      <c r="AM152" s="17" t="e">
        <f>IF($AM$3&lt;=#REF!,$D152*(1+(#REF!/100))^$AM$3,0)</f>
        <v>#REF!</v>
      </c>
      <c r="AN152" s="17" t="e">
        <f>IF($AN$3&lt;=#REF!,$D152*(1+(#REF!/100))^$AN$3,0)</f>
        <v>#REF!</v>
      </c>
      <c r="AO152" s="17" t="e">
        <f>IF($AO$3&lt;=#REF!,$D152*(1+(#REF!/100))^$AO$3,0)</f>
        <v>#REF!</v>
      </c>
      <c r="AP152" s="17" t="e">
        <f>IF($AP$3&lt;=#REF!,$D152*(1+(#REF!/100))^$AP$3,0)</f>
        <v>#REF!</v>
      </c>
      <c r="AQ152" s="17" t="e">
        <f>IF($AQ$3&lt;=#REF!,$D152*(1+(#REF!/100))^$AQ$3,0)</f>
        <v>#REF!</v>
      </c>
      <c r="AR152" s="17" t="e">
        <f>IF($AR$3&lt;=#REF!,$D152*(1+(#REF!/100))^$AR$3,0)</f>
        <v>#REF!</v>
      </c>
      <c r="AS152" s="17" t="e">
        <f>IF($AS$3&lt;=#REF!,$D152*(1+(#REF!/100))^$AS$3,0)</f>
        <v>#REF!</v>
      </c>
    </row>
    <row r="153" spans="2:45" x14ac:dyDescent="0.25">
      <c r="B153" s="2" t="e">
        <f>#REF!</f>
        <v>#REF!</v>
      </c>
      <c r="C153" s="20" t="s">
        <v>20</v>
      </c>
      <c r="D153" s="19" t="e">
        <f>#REF!*#REF!</f>
        <v>#REF!</v>
      </c>
      <c r="E153" s="17" t="e">
        <f>NPV(#REF!,'Costos operativos proyectados'!F153:AI153)</f>
        <v>#REF!</v>
      </c>
      <c r="F153" s="25" t="e">
        <f>IF($F$3&lt;=#REF!,$D153*(1+(#REF!/100))^$F$3,0)</f>
        <v>#REF!</v>
      </c>
      <c r="G153" s="25" t="e">
        <f>IF($G$3&lt;=#REF!,$D153*(1+(#REF!/100))^$G$3,0)</f>
        <v>#REF!</v>
      </c>
      <c r="H153" s="25" t="e">
        <f>IF($H$3&lt;=#REF!,$D153*(1+(#REF!/100))^$H$3,0)</f>
        <v>#REF!</v>
      </c>
      <c r="I153" s="25" t="e">
        <f>IF($I$3&lt;=#REF!,$D153*(1+(#REF!/100))^$I$3,0)</f>
        <v>#REF!</v>
      </c>
      <c r="J153" s="25" t="e">
        <f>IF($J$3&lt;=#REF!,$D153*(1+(#REF!/100))^$J$3,0)</f>
        <v>#REF!</v>
      </c>
      <c r="K153" s="25" t="e">
        <f>IF($K$3&lt;=#REF!,$D153*(1+(#REF!/100))^$K$3,0)</f>
        <v>#REF!</v>
      </c>
      <c r="L153" s="25" t="e">
        <f>IF($L$3&lt;=#REF!,$D153*(1+(#REF!/100))^$L$3,0)</f>
        <v>#REF!</v>
      </c>
      <c r="M153" s="25" t="e">
        <f>IF($M$3&lt;=#REF!,$D153*(1+(#REF!/100))^$M$3,0)</f>
        <v>#REF!</v>
      </c>
      <c r="N153" s="25" t="e">
        <f>IF($N$3&lt;=#REF!,$D153*(1+(#REF!/100))^$N$3,0)</f>
        <v>#REF!</v>
      </c>
      <c r="O153" s="25" t="e">
        <f>IF($O$3&lt;=#REF!,$D153*(1+(#REF!/100))^$O$3,0)</f>
        <v>#REF!</v>
      </c>
      <c r="P153" s="25" t="e">
        <f>IF($P$3&lt;=#REF!,$D153*(1+(#REF!/100))^$P$3,0)</f>
        <v>#REF!</v>
      </c>
      <c r="Q153" s="25" t="e">
        <f>IF($Q$3&lt;=#REF!,$D153*(1+(#REF!/100))^$Q$3,0)</f>
        <v>#REF!</v>
      </c>
      <c r="R153" s="25" t="e">
        <f>IF($R$3&lt;=#REF!,$D153*(1+(#REF!/100))^$R$3,0)</f>
        <v>#REF!</v>
      </c>
      <c r="S153" s="25" t="e">
        <f>IF($S$3&lt;=#REF!,$D153*(1+(#REF!/100))^$S$3,0)</f>
        <v>#REF!</v>
      </c>
      <c r="T153" s="25" t="e">
        <f>IF($T$3&lt;=#REF!,$D153*(1+(#REF!/100))^$T$3,0)</f>
        <v>#REF!</v>
      </c>
      <c r="U153" s="25" t="e">
        <f>IF($U$3&lt;=#REF!,$D153*(1+(#REF!/100))^$U$3,0)</f>
        <v>#REF!</v>
      </c>
      <c r="V153" s="25" t="e">
        <f>IF($V$3&lt;=#REF!,$D153*(1+(#REF!/100))^$V$3,0)</f>
        <v>#REF!</v>
      </c>
      <c r="W153" s="25" t="e">
        <f>IF($W$3&lt;=#REF!,$D153*(1+(#REF!/100))^$W$3,0)</f>
        <v>#REF!</v>
      </c>
      <c r="X153" s="25" t="e">
        <f>IF($X$3&lt;=#REF!,$D153*(1+(#REF!/100))^$X$3,0)</f>
        <v>#REF!</v>
      </c>
      <c r="Y153" s="25" t="e">
        <f>IF($Y$3&lt;=#REF!,$D153*(1+(#REF!/100))^$Y$3,0)</f>
        <v>#REF!</v>
      </c>
      <c r="Z153" s="25" t="e">
        <f>IF($Z$3&lt;=#REF!,$D153*(1+(#REF!/100))^$Z$3,0)</f>
        <v>#REF!</v>
      </c>
      <c r="AA153" s="25" t="e">
        <f>IF($AA$3&lt;=#REF!,$D153*(1+(#REF!/100))^$AA$3,0)</f>
        <v>#REF!</v>
      </c>
      <c r="AB153" s="25" t="e">
        <f>IF($AB$3&lt;=#REF!,$D153*(1+(#REF!/100))^$AB$3,0)</f>
        <v>#REF!</v>
      </c>
      <c r="AC153" s="25" t="e">
        <f>IF($AC$3&lt;=#REF!,$D153*(1+(#REF!/100))^$AC$3,0)</f>
        <v>#REF!</v>
      </c>
      <c r="AD153" s="25" t="e">
        <f>IF($AD$3&lt;=#REF!,$D153*(1+(#REF!/100))^$AD$3,0)</f>
        <v>#REF!</v>
      </c>
      <c r="AE153" s="25" t="e">
        <f>IF($AE$3&lt;=#REF!,$D153*(1+(#REF!/100))^$AE$3,0)</f>
        <v>#REF!</v>
      </c>
      <c r="AF153" s="25" t="e">
        <f>IF($AF$3&lt;=#REF!,$D153*(1+(#REF!/100))^$AF$3,0)</f>
        <v>#REF!</v>
      </c>
      <c r="AG153" s="25" t="e">
        <f>IF($AG$3&lt;=#REF!,$D153*(1+(#REF!/100))^$AG$3,0)</f>
        <v>#REF!</v>
      </c>
      <c r="AH153" s="25" t="e">
        <f>IF($AH$3&lt;=#REF!,$D153*(1+(#REF!/100))^$AH$3,0)</f>
        <v>#REF!</v>
      </c>
      <c r="AI153" s="25" t="e">
        <f>IF($AI$3&lt;=#REF!,$D153*(1+(#REF!/100))^$AI$3,0)</f>
        <v>#REF!</v>
      </c>
      <c r="AJ153" s="17" t="e">
        <f>IF($AJ$3&lt;=#REF!,$D153*(1+(#REF!/100))^$AJ$3,0)</f>
        <v>#REF!</v>
      </c>
      <c r="AK153" s="17" t="e">
        <f>IF($AK$3&lt;=#REF!,$D153*(1+(#REF!/100))^$AK$3,0)</f>
        <v>#REF!</v>
      </c>
      <c r="AL153" s="17" t="e">
        <f>IF($AL$3&lt;=#REF!,$D153*(1+(#REF!/100))^$AL$3,0)</f>
        <v>#REF!</v>
      </c>
      <c r="AM153" s="17" t="e">
        <f>IF($AM$3&lt;=#REF!,$D153*(1+(#REF!/100))^$AM$3,0)</f>
        <v>#REF!</v>
      </c>
      <c r="AN153" s="17" t="e">
        <f>IF($AN$3&lt;=#REF!,$D153*(1+(#REF!/100))^$AN$3,0)</f>
        <v>#REF!</v>
      </c>
      <c r="AO153" s="17" t="e">
        <f>IF($AO$3&lt;=#REF!,$D153*(1+(#REF!/100))^$AO$3,0)</f>
        <v>#REF!</v>
      </c>
      <c r="AP153" s="17" t="e">
        <f>IF($AP$3&lt;=#REF!,$D153*(1+(#REF!/100))^$AP$3,0)</f>
        <v>#REF!</v>
      </c>
      <c r="AQ153" s="17" t="e">
        <f>IF($AQ$3&lt;=#REF!,$D153*(1+(#REF!/100))^$AQ$3,0)</f>
        <v>#REF!</v>
      </c>
      <c r="AR153" s="17" t="e">
        <f>IF($AR$3&lt;=#REF!,$D153*(1+(#REF!/100))^$AR$3,0)</f>
        <v>#REF!</v>
      </c>
      <c r="AS153" s="17" t="e">
        <f>IF($AS$3&lt;=#REF!,$D153*(1+(#REF!/100))^$AS$3,0)</f>
        <v>#REF!</v>
      </c>
    </row>
    <row r="154" spans="2:45" x14ac:dyDescent="0.25">
      <c r="B154" s="2" t="e">
        <f>#REF!</f>
        <v>#REF!</v>
      </c>
      <c r="C154" s="20">
        <v>1</v>
      </c>
      <c r="D154" s="19" t="e">
        <f>#REF!*#REF!</f>
        <v>#REF!</v>
      </c>
      <c r="E154" s="17" t="e">
        <f>NPV(#REF!,'Costos operativos proyectados'!F154:AI154)</f>
        <v>#REF!</v>
      </c>
      <c r="F154" s="25" t="e">
        <f>IF($F$3&lt;=#REF!,$D154*(1+(#REF!/100))^$F$3,0)</f>
        <v>#REF!</v>
      </c>
      <c r="G154" s="25" t="e">
        <f>IF($G$3&lt;=#REF!,$D154*(1+(#REF!/100))^$G$3,0)</f>
        <v>#REF!</v>
      </c>
      <c r="H154" s="25" t="e">
        <f>IF($H$3&lt;=#REF!,$D154*(1+(#REF!/100))^$H$3,0)</f>
        <v>#REF!</v>
      </c>
      <c r="I154" s="25" t="e">
        <f>IF($I$3&lt;=#REF!,$D154*(1+(#REF!/100))^$I$3,0)</f>
        <v>#REF!</v>
      </c>
      <c r="J154" s="25" t="e">
        <f>IF($J$3&lt;=#REF!,$D154*(1+(#REF!/100))^$J$3,0)</f>
        <v>#REF!</v>
      </c>
      <c r="K154" s="25" t="e">
        <f>IF($K$3&lt;=#REF!,$D154*(1+(#REF!/100))^$K$3,0)</f>
        <v>#REF!</v>
      </c>
      <c r="L154" s="25" t="e">
        <f>IF($L$3&lt;=#REF!,$D154*(1+(#REF!/100))^$L$3,0)</f>
        <v>#REF!</v>
      </c>
      <c r="M154" s="25" t="e">
        <f>IF($M$3&lt;=#REF!,$D154*(1+(#REF!/100))^$M$3,0)</f>
        <v>#REF!</v>
      </c>
      <c r="N154" s="25" t="e">
        <f>IF($N$3&lt;=#REF!,$D154*(1+(#REF!/100))^$N$3,0)</f>
        <v>#REF!</v>
      </c>
      <c r="O154" s="25" t="e">
        <f>IF($O$3&lt;=#REF!,$D154*(1+(#REF!/100))^$O$3,0)</f>
        <v>#REF!</v>
      </c>
      <c r="P154" s="25" t="e">
        <f>IF($P$3&lt;=#REF!,$D154*(1+(#REF!/100))^$P$3,0)</f>
        <v>#REF!</v>
      </c>
      <c r="Q154" s="25" t="e">
        <f>IF($Q$3&lt;=#REF!,$D154*(1+(#REF!/100))^$Q$3,0)</f>
        <v>#REF!</v>
      </c>
      <c r="R154" s="25" t="e">
        <f>IF($R$3&lt;=#REF!,$D154*(1+(#REF!/100))^$R$3,0)</f>
        <v>#REF!</v>
      </c>
      <c r="S154" s="25" t="e">
        <f>IF($S$3&lt;=#REF!,$D154*(1+(#REF!/100))^$S$3,0)</f>
        <v>#REF!</v>
      </c>
      <c r="T154" s="25" t="e">
        <f>IF($T$3&lt;=#REF!,$D154*(1+(#REF!/100))^$T$3,0)</f>
        <v>#REF!</v>
      </c>
      <c r="U154" s="25" t="e">
        <f>IF($U$3&lt;=#REF!,$D154*(1+(#REF!/100))^$U$3,0)</f>
        <v>#REF!</v>
      </c>
      <c r="V154" s="25" t="e">
        <f>IF($V$3&lt;=#REF!,$D154*(1+(#REF!/100))^$V$3,0)</f>
        <v>#REF!</v>
      </c>
      <c r="W154" s="25" t="e">
        <f>IF($W$3&lt;=#REF!,$D154*(1+(#REF!/100))^$W$3,0)</f>
        <v>#REF!</v>
      </c>
      <c r="X154" s="25" t="e">
        <f>IF($X$3&lt;=#REF!,$D154*(1+(#REF!/100))^$X$3,0)</f>
        <v>#REF!</v>
      </c>
      <c r="Y154" s="25" t="e">
        <f>IF($Y$3&lt;=#REF!,$D154*(1+(#REF!/100))^$Y$3,0)</f>
        <v>#REF!</v>
      </c>
      <c r="Z154" s="25" t="e">
        <f>IF($Z$3&lt;=#REF!,$D154*(1+(#REF!/100))^$Z$3,0)</f>
        <v>#REF!</v>
      </c>
      <c r="AA154" s="25" t="e">
        <f>IF($AA$3&lt;=#REF!,$D154*(1+(#REF!/100))^$AA$3,0)</f>
        <v>#REF!</v>
      </c>
      <c r="AB154" s="25" t="e">
        <f>IF($AB$3&lt;=#REF!,$D154*(1+(#REF!/100))^$AB$3,0)</f>
        <v>#REF!</v>
      </c>
      <c r="AC154" s="25" t="e">
        <f>IF($AC$3&lt;=#REF!,$D154*(1+(#REF!/100))^$AC$3,0)</f>
        <v>#REF!</v>
      </c>
      <c r="AD154" s="25" t="e">
        <f>IF($AD$3&lt;=#REF!,$D154*(1+(#REF!/100))^$AD$3,0)</f>
        <v>#REF!</v>
      </c>
      <c r="AE154" s="25" t="e">
        <f>IF($AE$3&lt;=#REF!,$D154*(1+(#REF!/100))^$AE$3,0)</f>
        <v>#REF!</v>
      </c>
      <c r="AF154" s="25" t="e">
        <f>IF($AF$3&lt;=#REF!,$D154*(1+(#REF!/100))^$AF$3,0)</f>
        <v>#REF!</v>
      </c>
      <c r="AG154" s="25" t="e">
        <f>IF($AG$3&lt;=#REF!,$D154*(1+(#REF!/100))^$AG$3,0)</f>
        <v>#REF!</v>
      </c>
      <c r="AH154" s="25" t="e">
        <f>IF($AH$3&lt;=#REF!,$D154*(1+(#REF!/100))^$AH$3,0)</f>
        <v>#REF!</v>
      </c>
      <c r="AI154" s="25" t="e">
        <f>IF($AI$3&lt;=#REF!,$D154*(1+(#REF!/100))^$AI$3,0)</f>
        <v>#REF!</v>
      </c>
      <c r="AJ154" s="17" t="e">
        <f>IF($AJ$3&lt;=#REF!,$D154*(1+(#REF!/100))^$AJ$3,0)</f>
        <v>#REF!</v>
      </c>
      <c r="AK154" s="17" t="e">
        <f>IF($AK$3&lt;=#REF!,$D154*(1+(#REF!/100))^$AK$3,0)</f>
        <v>#REF!</v>
      </c>
      <c r="AL154" s="17" t="e">
        <f>IF($AL$3&lt;=#REF!,$D154*(1+(#REF!/100))^$AL$3,0)</f>
        <v>#REF!</v>
      </c>
      <c r="AM154" s="17" t="e">
        <f>IF($AM$3&lt;=#REF!,$D154*(1+(#REF!/100))^$AM$3,0)</f>
        <v>#REF!</v>
      </c>
      <c r="AN154" s="17" t="e">
        <f>IF($AN$3&lt;=#REF!,$D154*(1+(#REF!/100))^$AN$3,0)</f>
        <v>#REF!</v>
      </c>
      <c r="AO154" s="17" t="e">
        <f>IF($AO$3&lt;=#REF!,$D154*(1+(#REF!/100))^$AO$3,0)</f>
        <v>#REF!</v>
      </c>
      <c r="AP154" s="17" t="e">
        <f>IF($AP$3&lt;=#REF!,$D154*(1+(#REF!/100))^$AP$3,0)</f>
        <v>#REF!</v>
      </c>
      <c r="AQ154" s="17" t="e">
        <f>IF($AQ$3&lt;=#REF!,$D154*(1+(#REF!/100))^$AQ$3,0)</f>
        <v>#REF!</v>
      </c>
      <c r="AR154" s="17" t="e">
        <f>IF($AR$3&lt;=#REF!,$D154*(1+(#REF!/100))^$AR$3,0)</f>
        <v>#REF!</v>
      </c>
      <c r="AS154" s="17" t="e">
        <f>IF($AS$3&lt;=#REF!,$D154*(1+(#REF!/100))^$AS$3,0)</f>
        <v>#REF!</v>
      </c>
    </row>
    <row r="155" spans="2:45" x14ac:dyDescent="0.25">
      <c r="B155" s="2" t="e">
        <f>#REF!</f>
        <v>#REF!</v>
      </c>
      <c r="C155" s="20">
        <v>2</v>
      </c>
      <c r="D155" s="19" t="e">
        <f>#REF!*#REF!</f>
        <v>#REF!</v>
      </c>
      <c r="E155" s="17" t="e">
        <f>NPV(#REF!,'Costos operativos proyectados'!F155:AI155)</f>
        <v>#REF!</v>
      </c>
      <c r="F155" s="25" t="e">
        <f>IF($F$3&lt;=#REF!,$D155*(1+(#REF!/100))^$F$3,0)</f>
        <v>#REF!</v>
      </c>
      <c r="G155" s="25" t="e">
        <f>IF($G$3&lt;=#REF!,$D155*(1+(#REF!/100))^$G$3,0)</f>
        <v>#REF!</v>
      </c>
      <c r="H155" s="25" t="e">
        <f>IF($H$3&lt;=#REF!,$D155*(1+(#REF!/100))^$H$3,0)</f>
        <v>#REF!</v>
      </c>
      <c r="I155" s="25" t="e">
        <f>IF($I$3&lt;=#REF!,$D155*(1+(#REF!/100))^$I$3,0)</f>
        <v>#REF!</v>
      </c>
      <c r="J155" s="25" t="e">
        <f>IF($J$3&lt;=#REF!,$D155*(1+(#REF!/100))^$J$3,0)</f>
        <v>#REF!</v>
      </c>
      <c r="K155" s="25" t="e">
        <f>IF($K$3&lt;=#REF!,$D155*(1+(#REF!/100))^$K$3,0)</f>
        <v>#REF!</v>
      </c>
      <c r="L155" s="25" t="e">
        <f>IF($L$3&lt;=#REF!,$D155*(1+(#REF!/100))^$L$3,0)</f>
        <v>#REF!</v>
      </c>
      <c r="M155" s="25" t="e">
        <f>IF($M$3&lt;=#REF!,$D155*(1+(#REF!/100))^$M$3,0)</f>
        <v>#REF!</v>
      </c>
      <c r="N155" s="25" t="e">
        <f>IF($N$3&lt;=#REF!,$D155*(1+(#REF!/100))^$N$3,0)</f>
        <v>#REF!</v>
      </c>
      <c r="O155" s="25" t="e">
        <f>IF($O$3&lt;=#REF!,$D155*(1+(#REF!/100))^$O$3,0)</f>
        <v>#REF!</v>
      </c>
      <c r="P155" s="25" t="e">
        <f>IF($P$3&lt;=#REF!,$D155*(1+(#REF!/100))^$P$3,0)</f>
        <v>#REF!</v>
      </c>
      <c r="Q155" s="25" t="e">
        <f>IF($Q$3&lt;=#REF!,$D155*(1+(#REF!/100))^$Q$3,0)</f>
        <v>#REF!</v>
      </c>
      <c r="R155" s="25" t="e">
        <f>IF($R$3&lt;=#REF!,$D155*(1+(#REF!/100))^$R$3,0)</f>
        <v>#REF!</v>
      </c>
      <c r="S155" s="25" t="e">
        <f>IF($S$3&lt;=#REF!,$D155*(1+(#REF!/100))^$S$3,0)</f>
        <v>#REF!</v>
      </c>
      <c r="T155" s="25" t="e">
        <f>IF($T$3&lt;=#REF!,$D155*(1+(#REF!/100))^$T$3,0)</f>
        <v>#REF!</v>
      </c>
      <c r="U155" s="25" t="e">
        <f>IF($U$3&lt;=#REF!,$D155*(1+(#REF!/100))^$U$3,0)</f>
        <v>#REF!</v>
      </c>
      <c r="V155" s="25" t="e">
        <f>IF($V$3&lt;=#REF!,$D155*(1+(#REF!/100))^$V$3,0)</f>
        <v>#REF!</v>
      </c>
      <c r="W155" s="25" t="e">
        <f>IF($W$3&lt;=#REF!,$D155*(1+(#REF!/100))^$W$3,0)</f>
        <v>#REF!</v>
      </c>
      <c r="X155" s="25" t="e">
        <f>IF($X$3&lt;=#REF!,$D155*(1+(#REF!/100))^$X$3,0)</f>
        <v>#REF!</v>
      </c>
      <c r="Y155" s="25" t="e">
        <f>IF($Y$3&lt;=#REF!,$D155*(1+(#REF!/100))^$Y$3,0)</f>
        <v>#REF!</v>
      </c>
      <c r="Z155" s="25" t="e">
        <f>IF($Z$3&lt;=#REF!,$D155*(1+(#REF!/100))^$Z$3,0)</f>
        <v>#REF!</v>
      </c>
      <c r="AA155" s="25" t="e">
        <f>IF($AA$3&lt;=#REF!,$D155*(1+(#REF!/100))^$AA$3,0)</f>
        <v>#REF!</v>
      </c>
      <c r="AB155" s="25" t="e">
        <f>IF($AB$3&lt;=#REF!,$D155*(1+(#REF!/100))^$AB$3,0)</f>
        <v>#REF!</v>
      </c>
      <c r="AC155" s="25" t="e">
        <f>IF($AC$3&lt;=#REF!,$D155*(1+(#REF!/100))^$AC$3,0)</f>
        <v>#REF!</v>
      </c>
      <c r="AD155" s="25" t="e">
        <f>IF($AD$3&lt;=#REF!,$D155*(1+(#REF!/100))^$AD$3,0)</f>
        <v>#REF!</v>
      </c>
      <c r="AE155" s="25" t="e">
        <f>IF($AE$3&lt;=#REF!,$D155*(1+(#REF!/100))^$AE$3,0)</f>
        <v>#REF!</v>
      </c>
      <c r="AF155" s="25" t="e">
        <f>IF($AF$3&lt;=#REF!,$D155*(1+(#REF!/100))^$AF$3,0)</f>
        <v>#REF!</v>
      </c>
      <c r="AG155" s="25" t="e">
        <f>IF($AG$3&lt;=#REF!,$D155*(1+(#REF!/100))^$AG$3,0)</f>
        <v>#REF!</v>
      </c>
      <c r="AH155" s="25" t="e">
        <f>IF($AH$3&lt;=#REF!,$D155*(1+(#REF!/100))^$AH$3,0)</f>
        <v>#REF!</v>
      </c>
      <c r="AI155" s="25" t="e">
        <f>IF($AI$3&lt;=#REF!,$D155*(1+(#REF!/100))^$AI$3,0)</f>
        <v>#REF!</v>
      </c>
      <c r="AJ155" s="17" t="e">
        <f>IF($AJ$3&lt;=#REF!,$D155*(1+(#REF!/100))^$AJ$3,0)</f>
        <v>#REF!</v>
      </c>
      <c r="AK155" s="17" t="e">
        <f>IF($AK$3&lt;=#REF!,$D155*(1+(#REF!/100))^$AK$3,0)</f>
        <v>#REF!</v>
      </c>
      <c r="AL155" s="17" t="e">
        <f>IF($AL$3&lt;=#REF!,$D155*(1+(#REF!/100))^$AL$3,0)</f>
        <v>#REF!</v>
      </c>
      <c r="AM155" s="17" t="e">
        <f>IF($AM$3&lt;=#REF!,$D155*(1+(#REF!/100))^$AM$3,0)</f>
        <v>#REF!</v>
      </c>
      <c r="AN155" s="17" t="e">
        <f>IF($AN$3&lt;=#REF!,$D155*(1+(#REF!/100))^$AN$3,0)</f>
        <v>#REF!</v>
      </c>
      <c r="AO155" s="17" t="e">
        <f>IF($AO$3&lt;=#REF!,$D155*(1+(#REF!/100))^$AO$3,0)</f>
        <v>#REF!</v>
      </c>
      <c r="AP155" s="17" t="e">
        <f>IF($AP$3&lt;=#REF!,$D155*(1+(#REF!/100))^$AP$3,0)</f>
        <v>#REF!</v>
      </c>
      <c r="AQ155" s="17" t="e">
        <f>IF($AQ$3&lt;=#REF!,$D155*(1+(#REF!/100))^$AQ$3,0)</f>
        <v>#REF!</v>
      </c>
      <c r="AR155" s="17" t="e">
        <f>IF($AR$3&lt;=#REF!,$D155*(1+(#REF!/100))^$AR$3,0)</f>
        <v>#REF!</v>
      </c>
      <c r="AS155" s="17" t="e">
        <f>IF($AS$3&lt;=#REF!,$D155*(1+(#REF!/100))^$AS$3,0)</f>
        <v>#REF!</v>
      </c>
    </row>
    <row r="156" spans="2:45" x14ac:dyDescent="0.25">
      <c r="B156" s="2" t="e">
        <f>#REF!</f>
        <v>#REF!</v>
      </c>
      <c r="C156" s="20">
        <v>4</v>
      </c>
      <c r="D156" s="19" t="e">
        <f>#REF!*#REF!</f>
        <v>#REF!</v>
      </c>
      <c r="E156" s="17" t="e">
        <f>NPV(#REF!,'Costos operativos proyectados'!F156:AI156)</f>
        <v>#REF!</v>
      </c>
      <c r="F156" s="25" t="e">
        <f>IF($F$3&lt;=#REF!,$D156*(1+(#REF!/100))^$F$3,0)</f>
        <v>#REF!</v>
      </c>
      <c r="G156" s="25" t="e">
        <f>IF($G$3&lt;=#REF!,$D156*(1+(#REF!/100))^$G$3,0)</f>
        <v>#REF!</v>
      </c>
      <c r="H156" s="25" t="e">
        <f>IF($H$3&lt;=#REF!,$D156*(1+(#REF!/100))^$H$3,0)</f>
        <v>#REF!</v>
      </c>
      <c r="I156" s="25" t="e">
        <f>IF($I$3&lt;=#REF!,$D156*(1+(#REF!/100))^$I$3,0)</f>
        <v>#REF!</v>
      </c>
      <c r="J156" s="25" t="e">
        <f>IF($J$3&lt;=#REF!,$D156*(1+(#REF!/100))^$J$3,0)</f>
        <v>#REF!</v>
      </c>
      <c r="K156" s="25" t="e">
        <f>IF($K$3&lt;=#REF!,$D156*(1+(#REF!/100))^$K$3,0)</f>
        <v>#REF!</v>
      </c>
      <c r="L156" s="25" t="e">
        <f>IF($L$3&lt;=#REF!,$D156*(1+(#REF!/100))^$L$3,0)</f>
        <v>#REF!</v>
      </c>
      <c r="M156" s="25" t="e">
        <f>IF($M$3&lt;=#REF!,$D156*(1+(#REF!/100))^$M$3,0)</f>
        <v>#REF!</v>
      </c>
      <c r="N156" s="25" t="e">
        <f>IF($N$3&lt;=#REF!,$D156*(1+(#REF!/100))^$N$3,0)</f>
        <v>#REF!</v>
      </c>
      <c r="O156" s="25" t="e">
        <f>IF($O$3&lt;=#REF!,$D156*(1+(#REF!/100))^$O$3,0)</f>
        <v>#REF!</v>
      </c>
      <c r="P156" s="25" t="e">
        <f>IF($P$3&lt;=#REF!,$D156*(1+(#REF!/100))^$P$3,0)</f>
        <v>#REF!</v>
      </c>
      <c r="Q156" s="25" t="e">
        <f>IF($Q$3&lt;=#REF!,$D156*(1+(#REF!/100))^$Q$3,0)</f>
        <v>#REF!</v>
      </c>
      <c r="R156" s="25" t="e">
        <f>IF($R$3&lt;=#REF!,$D156*(1+(#REF!/100))^$R$3,0)</f>
        <v>#REF!</v>
      </c>
      <c r="S156" s="25" t="e">
        <f>IF($S$3&lt;=#REF!,$D156*(1+(#REF!/100))^$S$3,0)</f>
        <v>#REF!</v>
      </c>
      <c r="T156" s="25" t="e">
        <f>IF($T$3&lt;=#REF!,$D156*(1+(#REF!/100))^$T$3,0)</f>
        <v>#REF!</v>
      </c>
      <c r="U156" s="25" t="e">
        <f>IF($U$3&lt;=#REF!,$D156*(1+(#REF!/100))^$U$3,0)</f>
        <v>#REF!</v>
      </c>
      <c r="V156" s="25" t="e">
        <f>IF($V$3&lt;=#REF!,$D156*(1+(#REF!/100))^$V$3,0)</f>
        <v>#REF!</v>
      </c>
      <c r="W156" s="25" t="e">
        <f>IF($W$3&lt;=#REF!,$D156*(1+(#REF!/100))^$W$3,0)</f>
        <v>#REF!</v>
      </c>
      <c r="X156" s="25" t="e">
        <f>IF($X$3&lt;=#REF!,$D156*(1+(#REF!/100))^$X$3,0)</f>
        <v>#REF!</v>
      </c>
      <c r="Y156" s="25" t="e">
        <f>IF($Y$3&lt;=#REF!,$D156*(1+(#REF!/100))^$Y$3,0)</f>
        <v>#REF!</v>
      </c>
      <c r="Z156" s="25" t="e">
        <f>IF($Z$3&lt;=#REF!,$D156*(1+(#REF!/100))^$Z$3,0)</f>
        <v>#REF!</v>
      </c>
      <c r="AA156" s="25" t="e">
        <f>IF($AA$3&lt;=#REF!,$D156*(1+(#REF!/100))^$AA$3,0)</f>
        <v>#REF!</v>
      </c>
      <c r="AB156" s="25" t="e">
        <f>IF($AB$3&lt;=#REF!,$D156*(1+(#REF!/100))^$AB$3,0)</f>
        <v>#REF!</v>
      </c>
      <c r="AC156" s="25" t="e">
        <f>IF($AC$3&lt;=#REF!,$D156*(1+(#REF!/100))^$AC$3,0)</f>
        <v>#REF!</v>
      </c>
      <c r="AD156" s="25" t="e">
        <f>IF($AD$3&lt;=#REF!,$D156*(1+(#REF!/100))^$AD$3,0)</f>
        <v>#REF!</v>
      </c>
      <c r="AE156" s="25" t="e">
        <f>IF($AE$3&lt;=#REF!,$D156*(1+(#REF!/100))^$AE$3,0)</f>
        <v>#REF!</v>
      </c>
      <c r="AF156" s="25" t="e">
        <f>IF($AF$3&lt;=#REF!,$D156*(1+(#REF!/100))^$AF$3,0)</f>
        <v>#REF!</v>
      </c>
      <c r="AG156" s="25" t="e">
        <f>IF($AG$3&lt;=#REF!,$D156*(1+(#REF!/100))^$AG$3,0)</f>
        <v>#REF!</v>
      </c>
      <c r="AH156" s="25" t="e">
        <f>IF($AH$3&lt;=#REF!,$D156*(1+(#REF!/100))^$AH$3,0)</f>
        <v>#REF!</v>
      </c>
      <c r="AI156" s="25" t="e">
        <f>IF($AI$3&lt;=#REF!,$D156*(1+(#REF!/100))^$AI$3,0)</f>
        <v>#REF!</v>
      </c>
      <c r="AJ156" s="17" t="e">
        <f>IF($AJ$3&lt;=#REF!,$D156*(1+(#REF!/100))^$AJ$3,0)</f>
        <v>#REF!</v>
      </c>
      <c r="AK156" s="17" t="e">
        <f>IF($AK$3&lt;=#REF!,$D156*(1+(#REF!/100))^$AK$3,0)</f>
        <v>#REF!</v>
      </c>
      <c r="AL156" s="17" t="e">
        <f>IF($AL$3&lt;=#REF!,$D156*(1+(#REF!/100))^$AL$3,0)</f>
        <v>#REF!</v>
      </c>
      <c r="AM156" s="17" t="e">
        <f>IF($AM$3&lt;=#REF!,$D156*(1+(#REF!/100))^$AM$3,0)</f>
        <v>#REF!</v>
      </c>
      <c r="AN156" s="17" t="e">
        <f>IF($AN$3&lt;=#REF!,$D156*(1+(#REF!/100))^$AN$3,0)</f>
        <v>#REF!</v>
      </c>
      <c r="AO156" s="17" t="e">
        <f>IF($AO$3&lt;=#REF!,$D156*(1+(#REF!/100))^$AO$3,0)</f>
        <v>#REF!</v>
      </c>
      <c r="AP156" s="17" t="e">
        <f>IF($AP$3&lt;=#REF!,$D156*(1+(#REF!/100))^$AP$3,0)</f>
        <v>#REF!</v>
      </c>
      <c r="AQ156" s="17" t="e">
        <f>IF($AQ$3&lt;=#REF!,$D156*(1+(#REF!/100))^$AQ$3,0)</f>
        <v>#REF!</v>
      </c>
      <c r="AR156" s="17" t="e">
        <f>IF($AR$3&lt;=#REF!,$D156*(1+(#REF!/100))^$AR$3,0)</f>
        <v>#REF!</v>
      </c>
      <c r="AS156" s="17" t="e">
        <f>IF($AS$3&lt;=#REF!,$D156*(1+(#REF!/100))^$AS$3,0)</f>
        <v>#REF!</v>
      </c>
    </row>
    <row r="157" spans="2:45" x14ac:dyDescent="0.25">
      <c r="B157" s="2" t="e">
        <f>#REF!</f>
        <v>#REF!</v>
      </c>
      <c r="C157" s="20">
        <v>6</v>
      </c>
      <c r="D157" s="19" t="e">
        <f>#REF!*#REF!</f>
        <v>#REF!</v>
      </c>
      <c r="E157" s="17" t="e">
        <f>NPV(#REF!,'Costos operativos proyectados'!F157:AI157)</f>
        <v>#REF!</v>
      </c>
      <c r="F157" s="25" t="e">
        <f>IF($F$3&lt;=#REF!,$D157*(1+(#REF!/100))^$F$3,0)</f>
        <v>#REF!</v>
      </c>
      <c r="G157" s="25" t="e">
        <f>IF($G$3&lt;=#REF!,$D157*(1+(#REF!/100))^$G$3,0)</f>
        <v>#REF!</v>
      </c>
      <c r="H157" s="25" t="e">
        <f>IF($H$3&lt;=#REF!,$D157*(1+(#REF!/100))^$H$3,0)</f>
        <v>#REF!</v>
      </c>
      <c r="I157" s="25" t="e">
        <f>IF($I$3&lt;=#REF!,$D157*(1+(#REF!/100))^$I$3,0)</f>
        <v>#REF!</v>
      </c>
      <c r="J157" s="25" t="e">
        <f>IF($J$3&lt;=#REF!,$D157*(1+(#REF!/100))^$J$3,0)</f>
        <v>#REF!</v>
      </c>
      <c r="K157" s="25" t="e">
        <f>IF($K$3&lt;=#REF!,$D157*(1+(#REF!/100))^$K$3,0)</f>
        <v>#REF!</v>
      </c>
      <c r="L157" s="25" t="e">
        <f>IF($L$3&lt;=#REF!,$D157*(1+(#REF!/100))^$L$3,0)</f>
        <v>#REF!</v>
      </c>
      <c r="M157" s="25" t="e">
        <f>IF($M$3&lt;=#REF!,$D157*(1+(#REF!/100))^$M$3,0)</f>
        <v>#REF!</v>
      </c>
      <c r="N157" s="25" t="e">
        <f>IF($N$3&lt;=#REF!,$D157*(1+(#REF!/100))^$N$3,0)</f>
        <v>#REF!</v>
      </c>
      <c r="O157" s="25" t="e">
        <f>IF($O$3&lt;=#REF!,$D157*(1+(#REF!/100))^$O$3,0)</f>
        <v>#REF!</v>
      </c>
      <c r="P157" s="25" t="e">
        <f>IF($P$3&lt;=#REF!,$D157*(1+(#REF!/100))^$P$3,0)</f>
        <v>#REF!</v>
      </c>
      <c r="Q157" s="25" t="e">
        <f>IF($Q$3&lt;=#REF!,$D157*(1+(#REF!/100))^$Q$3,0)</f>
        <v>#REF!</v>
      </c>
      <c r="R157" s="25" t="e">
        <f>IF($R$3&lt;=#REF!,$D157*(1+(#REF!/100))^$R$3,0)</f>
        <v>#REF!</v>
      </c>
      <c r="S157" s="25" t="e">
        <f>IF($S$3&lt;=#REF!,$D157*(1+(#REF!/100))^$S$3,0)</f>
        <v>#REF!</v>
      </c>
      <c r="T157" s="25" t="e">
        <f>IF($T$3&lt;=#REF!,$D157*(1+(#REF!/100))^$T$3,0)</f>
        <v>#REF!</v>
      </c>
      <c r="U157" s="25" t="e">
        <f>IF($U$3&lt;=#REF!,$D157*(1+(#REF!/100))^$U$3,0)</f>
        <v>#REF!</v>
      </c>
      <c r="V157" s="25" t="e">
        <f>IF($V$3&lt;=#REF!,$D157*(1+(#REF!/100))^$V$3,0)</f>
        <v>#REF!</v>
      </c>
      <c r="W157" s="25" t="e">
        <f>IF($W$3&lt;=#REF!,$D157*(1+(#REF!/100))^$W$3,0)</f>
        <v>#REF!</v>
      </c>
      <c r="X157" s="25" t="e">
        <f>IF($X$3&lt;=#REF!,$D157*(1+(#REF!/100))^$X$3,0)</f>
        <v>#REF!</v>
      </c>
      <c r="Y157" s="25" t="e">
        <f>IF($Y$3&lt;=#REF!,$D157*(1+(#REF!/100))^$Y$3,0)</f>
        <v>#REF!</v>
      </c>
      <c r="Z157" s="25" t="e">
        <f>IF($Z$3&lt;=#REF!,$D157*(1+(#REF!/100))^$Z$3,0)</f>
        <v>#REF!</v>
      </c>
      <c r="AA157" s="25" t="e">
        <f>IF($AA$3&lt;=#REF!,$D157*(1+(#REF!/100))^$AA$3,0)</f>
        <v>#REF!</v>
      </c>
      <c r="AB157" s="25" t="e">
        <f>IF($AB$3&lt;=#REF!,$D157*(1+(#REF!/100))^$AB$3,0)</f>
        <v>#REF!</v>
      </c>
      <c r="AC157" s="25" t="e">
        <f>IF($AC$3&lt;=#REF!,$D157*(1+(#REF!/100))^$AC$3,0)</f>
        <v>#REF!</v>
      </c>
      <c r="AD157" s="25" t="e">
        <f>IF($AD$3&lt;=#REF!,$D157*(1+(#REF!/100))^$AD$3,0)</f>
        <v>#REF!</v>
      </c>
      <c r="AE157" s="25" t="e">
        <f>IF($AE$3&lt;=#REF!,$D157*(1+(#REF!/100))^$AE$3,0)</f>
        <v>#REF!</v>
      </c>
      <c r="AF157" s="25" t="e">
        <f>IF($AF$3&lt;=#REF!,$D157*(1+(#REF!/100))^$AF$3,0)</f>
        <v>#REF!</v>
      </c>
      <c r="AG157" s="25" t="e">
        <f>IF($AG$3&lt;=#REF!,$D157*(1+(#REF!/100))^$AG$3,0)</f>
        <v>#REF!</v>
      </c>
      <c r="AH157" s="25" t="e">
        <f>IF($AH$3&lt;=#REF!,$D157*(1+(#REF!/100))^$AH$3,0)</f>
        <v>#REF!</v>
      </c>
      <c r="AI157" s="25" t="e">
        <f>IF($AI$3&lt;=#REF!,$D157*(1+(#REF!/100))^$AI$3,0)</f>
        <v>#REF!</v>
      </c>
      <c r="AJ157" s="17" t="e">
        <f>IF($AJ$3&lt;=#REF!,$D157*(1+(#REF!/100))^$AJ$3,0)</f>
        <v>#REF!</v>
      </c>
      <c r="AK157" s="17" t="e">
        <f>IF($AK$3&lt;=#REF!,$D157*(1+(#REF!/100))^$AK$3,0)</f>
        <v>#REF!</v>
      </c>
      <c r="AL157" s="17" t="e">
        <f>IF($AL$3&lt;=#REF!,$D157*(1+(#REF!/100))^$AL$3,0)</f>
        <v>#REF!</v>
      </c>
      <c r="AM157" s="17" t="e">
        <f>IF($AM$3&lt;=#REF!,$D157*(1+(#REF!/100))^$AM$3,0)</f>
        <v>#REF!</v>
      </c>
      <c r="AN157" s="17" t="e">
        <f>IF($AN$3&lt;=#REF!,$D157*(1+(#REF!/100))^$AN$3,0)</f>
        <v>#REF!</v>
      </c>
      <c r="AO157" s="17" t="e">
        <f>IF($AO$3&lt;=#REF!,$D157*(1+(#REF!/100))^$AO$3,0)</f>
        <v>#REF!</v>
      </c>
      <c r="AP157" s="17" t="e">
        <f>IF($AP$3&lt;=#REF!,$D157*(1+(#REF!/100))^$AP$3,0)</f>
        <v>#REF!</v>
      </c>
      <c r="AQ157" s="17" t="e">
        <f>IF($AQ$3&lt;=#REF!,$D157*(1+(#REF!/100))^$AQ$3,0)</f>
        <v>#REF!</v>
      </c>
      <c r="AR157" s="17" t="e">
        <f>IF($AR$3&lt;=#REF!,$D157*(1+(#REF!/100))^$AR$3,0)</f>
        <v>#REF!</v>
      </c>
      <c r="AS157" s="17" t="e">
        <f>IF($AS$3&lt;=#REF!,$D157*(1+(#REF!/100))^$AS$3,0)</f>
        <v>#REF!</v>
      </c>
    </row>
    <row r="158" spans="2:45" x14ac:dyDescent="0.25">
      <c r="B158" s="2" t="e">
        <f>#REF!</f>
        <v>#REF!</v>
      </c>
      <c r="C158" s="20"/>
      <c r="D158" s="19" t="e">
        <f>#REF!*#REF!</f>
        <v>#REF!</v>
      </c>
      <c r="E158" s="17" t="e">
        <f>NPV(#REF!,'Costos operativos proyectados'!F158:AI158)</f>
        <v>#REF!</v>
      </c>
      <c r="F158" s="25" t="e">
        <f>IF($F$3&lt;=#REF!,$D158*(1+(#REF!/100))^$F$3,0)</f>
        <v>#REF!</v>
      </c>
      <c r="G158" s="25" t="e">
        <f>IF($G$3&lt;=#REF!,$D158*(1+(#REF!/100))^$G$3,0)</f>
        <v>#REF!</v>
      </c>
      <c r="H158" s="25" t="e">
        <f>IF($H$3&lt;=#REF!,$D158*(1+(#REF!/100))^$H$3,0)</f>
        <v>#REF!</v>
      </c>
      <c r="I158" s="25" t="e">
        <f>IF($I$3&lt;=#REF!,$D158*(1+(#REF!/100))^$I$3,0)</f>
        <v>#REF!</v>
      </c>
      <c r="J158" s="25" t="e">
        <f>IF($J$3&lt;=#REF!,$D158*(1+(#REF!/100))^$J$3,0)</f>
        <v>#REF!</v>
      </c>
      <c r="K158" s="25" t="e">
        <f>IF($K$3&lt;=#REF!,$D158*(1+(#REF!/100))^$K$3,0)</f>
        <v>#REF!</v>
      </c>
      <c r="L158" s="25" t="e">
        <f>IF($L$3&lt;=#REF!,$D158*(1+(#REF!/100))^$L$3,0)</f>
        <v>#REF!</v>
      </c>
      <c r="M158" s="25" t="e">
        <f>IF($M$3&lt;=#REF!,$D158*(1+(#REF!/100))^$M$3,0)</f>
        <v>#REF!</v>
      </c>
      <c r="N158" s="25" t="e">
        <f>IF($N$3&lt;=#REF!,$D158*(1+(#REF!/100))^$N$3,0)</f>
        <v>#REF!</v>
      </c>
      <c r="O158" s="25" t="e">
        <f>IF($O$3&lt;=#REF!,$D158*(1+(#REF!/100))^$O$3,0)</f>
        <v>#REF!</v>
      </c>
      <c r="P158" s="25" t="e">
        <f>IF($P$3&lt;=#REF!,$D158*(1+(#REF!/100))^$P$3,0)</f>
        <v>#REF!</v>
      </c>
      <c r="Q158" s="25" t="e">
        <f>IF($Q$3&lt;=#REF!,$D158*(1+(#REF!/100))^$Q$3,0)</f>
        <v>#REF!</v>
      </c>
      <c r="R158" s="25" t="e">
        <f>IF($R$3&lt;=#REF!,$D158*(1+(#REF!/100))^$R$3,0)</f>
        <v>#REF!</v>
      </c>
      <c r="S158" s="25" t="e">
        <f>IF($S$3&lt;=#REF!,$D158*(1+(#REF!/100))^$S$3,0)</f>
        <v>#REF!</v>
      </c>
      <c r="T158" s="25" t="e">
        <f>IF($T$3&lt;=#REF!,$D158*(1+(#REF!/100))^$T$3,0)</f>
        <v>#REF!</v>
      </c>
      <c r="U158" s="25" t="e">
        <f>IF($U$3&lt;=#REF!,$D158*(1+(#REF!/100))^$U$3,0)</f>
        <v>#REF!</v>
      </c>
      <c r="V158" s="25" t="e">
        <f>IF($V$3&lt;=#REF!,$D158*(1+(#REF!/100))^$V$3,0)</f>
        <v>#REF!</v>
      </c>
      <c r="W158" s="25" t="e">
        <f>IF($W$3&lt;=#REF!,$D158*(1+(#REF!/100))^$W$3,0)</f>
        <v>#REF!</v>
      </c>
      <c r="X158" s="25" t="e">
        <f>IF($X$3&lt;=#REF!,$D158*(1+(#REF!/100))^$X$3,0)</f>
        <v>#REF!</v>
      </c>
      <c r="Y158" s="25" t="e">
        <f>IF($Y$3&lt;=#REF!,$D158*(1+(#REF!/100))^$Y$3,0)</f>
        <v>#REF!</v>
      </c>
      <c r="Z158" s="25" t="e">
        <f>IF($Z$3&lt;=#REF!,$D158*(1+(#REF!/100))^$Z$3,0)</f>
        <v>#REF!</v>
      </c>
      <c r="AA158" s="25" t="e">
        <f>IF($AA$3&lt;=#REF!,$D158*(1+(#REF!/100))^$AA$3,0)</f>
        <v>#REF!</v>
      </c>
      <c r="AB158" s="25" t="e">
        <f>IF($AB$3&lt;=#REF!,$D158*(1+(#REF!/100))^$AB$3,0)</f>
        <v>#REF!</v>
      </c>
      <c r="AC158" s="25" t="e">
        <f>IF($AC$3&lt;=#REF!,$D158*(1+(#REF!/100))^$AC$3,0)</f>
        <v>#REF!</v>
      </c>
      <c r="AD158" s="25" t="e">
        <f>IF($AD$3&lt;=#REF!,$D158*(1+(#REF!/100))^$AD$3,0)</f>
        <v>#REF!</v>
      </c>
      <c r="AE158" s="25" t="e">
        <f>IF($AE$3&lt;=#REF!,$D158*(1+(#REF!/100))^$AE$3,0)</f>
        <v>#REF!</v>
      </c>
      <c r="AF158" s="25" t="e">
        <f>IF($AF$3&lt;=#REF!,$D158*(1+(#REF!/100))^$AF$3,0)</f>
        <v>#REF!</v>
      </c>
      <c r="AG158" s="25" t="e">
        <f>IF($AG$3&lt;=#REF!,$D158*(1+(#REF!/100))^$AG$3,0)</f>
        <v>#REF!</v>
      </c>
      <c r="AH158" s="25" t="e">
        <f>IF($AH$3&lt;=#REF!,$D158*(1+(#REF!/100))^$AH$3,0)</f>
        <v>#REF!</v>
      </c>
      <c r="AI158" s="25" t="e">
        <f>IF($AI$3&lt;=#REF!,$D158*(1+(#REF!/100))^$AI$3,0)</f>
        <v>#REF!</v>
      </c>
      <c r="AJ158" s="17" t="e">
        <f>IF($AJ$3&lt;=#REF!,$D158*(1+(#REF!/100))^$AJ$3,0)</f>
        <v>#REF!</v>
      </c>
      <c r="AK158" s="17" t="e">
        <f>IF($AK$3&lt;=#REF!,$D158*(1+(#REF!/100))^$AK$3,0)</f>
        <v>#REF!</v>
      </c>
      <c r="AL158" s="17" t="e">
        <f>IF($AL$3&lt;=#REF!,$D158*(1+(#REF!/100))^$AL$3,0)</f>
        <v>#REF!</v>
      </c>
      <c r="AM158" s="17" t="e">
        <f>IF($AM$3&lt;=#REF!,$D158*(1+(#REF!/100))^$AM$3,0)</f>
        <v>#REF!</v>
      </c>
      <c r="AN158" s="17" t="e">
        <f>IF($AN$3&lt;=#REF!,$D158*(1+(#REF!/100))^$AN$3,0)</f>
        <v>#REF!</v>
      </c>
      <c r="AO158" s="17" t="e">
        <f>IF($AO$3&lt;=#REF!,$D158*(1+(#REF!/100))^$AO$3,0)</f>
        <v>#REF!</v>
      </c>
      <c r="AP158" s="17" t="e">
        <f>IF($AP$3&lt;=#REF!,$D158*(1+(#REF!/100))^$AP$3,0)</f>
        <v>#REF!</v>
      </c>
      <c r="AQ158" s="17" t="e">
        <f>IF($AQ$3&lt;=#REF!,$D158*(1+(#REF!/100))^$AQ$3,0)</f>
        <v>#REF!</v>
      </c>
      <c r="AR158" s="17" t="e">
        <f>IF($AR$3&lt;=#REF!,$D158*(1+(#REF!/100))^$AR$3,0)</f>
        <v>#REF!</v>
      </c>
      <c r="AS158" s="17" t="e">
        <f>IF($AS$3&lt;=#REF!,$D158*(1+(#REF!/100))^$AS$3,0)</f>
        <v>#REF!</v>
      </c>
    </row>
    <row r="159" spans="2:45" x14ac:dyDescent="0.25">
      <c r="B159" s="2" t="e">
        <f>#REF!</f>
        <v>#REF!</v>
      </c>
      <c r="C159" s="20"/>
      <c r="D159" s="19" t="e">
        <f>#REF!*#REF!</f>
        <v>#REF!</v>
      </c>
      <c r="E159" s="17" t="e">
        <f>NPV(#REF!,'Costos operativos proyectados'!F159:AI159)</f>
        <v>#REF!</v>
      </c>
      <c r="F159" s="25" t="e">
        <f>IF($F$3&lt;=#REF!,$D159*(1+(#REF!/100))^$F$3,0)</f>
        <v>#REF!</v>
      </c>
      <c r="G159" s="25" t="e">
        <f>IF($G$3&lt;=#REF!,$D159*(1+(#REF!/100))^$G$3,0)</f>
        <v>#REF!</v>
      </c>
      <c r="H159" s="25" t="e">
        <f>IF($H$3&lt;=#REF!,$D159*(1+(#REF!/100))^$H$3,0)</f>
        <v>#REF!</v>
      </c>
      <c r="I159" s="25" t="e">
        <f>IF($I$3&lt;=#REF!,$D159*(1+(#REF!/100))^$I$3,0)</f>
        <v>#REF!</v>
      </c>
      <c r="J159" s="25" t="e">
        <f>IF($J$3&lt;=#REF!,$D159*(1+(#REF!/100))^$J$3,0)</f>
        <v>#REF!</v>
      </c>
      <c r="K159" s="25" t="e">
        <f>IF($K$3&lt;=#REF!,$D159*(1+(#REF!/100))^$K$3,0)</f>
        <v>#REF!</v>
      </c>
      <c r="L159" s="25" t="e">
        <f>IF($L$3&lt;=#REF!,$D159*(1+(#REF!/100))^$L$3,0)</f>
        <v>#REF!</v>
      </c>
      <c r="M159" s="25" t="e">
        <f>IF($M$3&lt;=#REF!,$D159*(1+(#REF!/100))^$M$3,0)</f>
        <v>#REF!</v>
      </c>
      <c r="N159" s="25" t="e">
        <f>IF($N$3&lt;=#REF!,$D159*(1+(#REF!/100))^$N$3,0)</f>
        <v>#REF!</v>
      </c>
      <c r="O159" s="25" t="e">
        <f>IF($O$3&lt;=#REF!,$D159*(1+(#REF!/100))^$O$3,0)</f>
        <v>#REF!</v>
      </c>
      <c r="P159" s="25" t="e">
        <f>IF($P$3&lt;=#REF!,$D159*(1+(#REF!/100))^$P$3,0)</f>
        <v>#REF!</v>
      </c>
      <c r="Q159" s="25" t="e">
        <f>IF($Q$3&lt;=#REF!,$D159*(1+(#REF!/100))^$Q$3,0)</f>
        <v>#REF!</v>
      </c>
      <c r="R159" s="25" t="e">
        <f>IF($R$3&lt;=#REF!,$D159*(1+(#REF!/100))^$R$3,0)</f>
        <v>#REF!</v>
      </c>
      <c r="S159" s="25" t="e">
        <f>IF($S$3&lt;=#REF!,$D159*(1+(#REF!/100))^$S$3,0)</f>
        <v>#REF!</v>
      </c>
      <c r="T159" s="25" t="e">
        <f>IF($T$3&lt;=#REF!,$D159*(1+(#REF!/100))^$T$3,0)</f>
        <v>#REF!</v>
      </c>
      <c r="U159" s="25" t="e">
        <f>IF($U$3&lt;=#REF!,$D159*(1+(#REF!/100))^$U$3,0)</f>
        <v>#REF!</v>
      </c>
      <c r="V159" s="25" t="e">
        <f>IF($V$3&lt;=#REF!,$D159*(1+(#REF!/100))^$V$3,0)</f>
        <v>#REF!</v>
      </c>
      <c r="W159" s="25" t="e">
        <f>IF($W$3&lt;=#REF!,$D159*(1+(#REF!/100))^$W$3,0)</f>
        <v>#REF!</v>
      </c>
      <c r="X159" s="25" t="e">
        <f>IF($X$3&lt;=#REF!,$D159*(1+(#REF!/100))^$X$3,0)</f>
        <v>#REF!</v>
      </c>
      <c r="Y159" s="25" t="e">
        <f>IF($Y$3&lt;=#REF!,$D159*(1+(#REF!/100))^$Y$3,0)</f>
        <v>#REF!</v>
      </c>
      <c r="Z159" s="25" t="e">
        <f>IF($Z$3&lt;=#REF!,$D159*(1+(#REF!/100))^$Z$3,0)</f>
        <v>#REF!</v>
      </c>
      <c r="AA159" s="25" t="e">
        <f>IF($AA$3&lt;=#REF!,$D159*(1+(#REF!/100))^$AA$3,0)</f>
        <v>#REF!</v>
      </c>
      <c r="AB159" s="25" t="e">
        <f>IF($AB$3&lt;=#REF!,$D159*(1+(#REF!/100))^$AB$3,0)</f>
        <v>#REF!</v>
      </c>
      <c r="AC159" s="25" t="e">
        <f>IF($AC$3&lt;=#REF!,$D159*(1+(#REF!/100))^$AC$3,0)</f>
        <v>#REF!</v>
      </c>
      <c r="AD159" s="25" t="e">
        <f>IF($AD$3&lt;=#REF!,$D159*(1+(#REF!/100))^$AD$3,0)</f>
        <v>#REF!</v>
      </c>
      <c r="AE159" s="25" t="e">
        <f>IF($AE$3&lt;=#REF!,$D159*(1+(#REF!/100))^$AE$3,0)</f>
        <v>#REF!</v>
      </c>
      <c r="AF159" s="25" t="e">
        <f>IF($AF$3&lt;=#REF!,$D159*(1+(#REF!/100))^$AF$3,0)</f>
        <v>#REF!</v>
      </c>
      <c r="AG159" s="25" t="e">
        <f>IF($AG$3&lt;=#REF!,$D159*(1+(#REF!/100))^$AG$3,0)</f>
        <v>#REF!</v>
      </c>
      <c r="AH159" s="25" t="e">
        <f>IF($AH$3&lt;=#REF!,$D159*(1+(#REF!/100))^$AH$3,0)</f>
        <v>#REF!</v>
      </c>
      <c r="AI159" s="25" t="e">
        <f>IF($AI$3&lt;=#REF!,$D159*(1+(#REF!/100))^$AI$3,0)</f>
        <v>#REF!</v>
      </c>
      <c r="AJ159" s="17" t="e">
        <f>IF($AJ$3&lt;=#REF!,$D159*(1+(#REF!/100))^$AJ$3,0)</f>
        <v>#REF!</v>
      </c>
      <c r="AK159" s="17" t="e">
        <f>IF($AK$3&lt;=#REF!,$D159*(1+(#REF!/100))^$AK$3,0)</f>
        <v>#REF!</v>
      </c>
      <c r="AL159" s="17" t="e">
        <f>IF($AL$3&lt;=#REF!,$D159*(1+(#REF!/100))^$AL$3,0)</f>
        <v>#REF!</v>
      </c>
      <c r="AM159" s="17" t="e">
        <f>IF($AM$3&lt;=#REF!,$D159*(1+(#REF!/100))^$AM$3,0)</f>
        <v>#REF!</v>
      </c>
      <c r="AN159" s="17" t="e">
        <f>IF($AN$3&lt;=#REF!,$D159*(1+(#REF!/100))^$AN$3,0)</f>
        <v>#REF!</v>
      </c>
      <c r="AO159" s="17" t="e">
        <f>IF($AO$3&lt;=#REF!,$D159*(1+(#REF!/100))^$AO$3,0)</f>
        <v>#REF!</v>
      </c>
      <c r="AP159" s="17" t="e">
        <f>IF($AP$3&lt;=#REF!,$D159*(1+(#REF!/100))^$AP$3,0)</f>
        <v>#REF!</v>
      </c>
      <c r="AQ159" s="17" t="e">
        <f>IF($AQ$3&lt;=#REF!,$D159*(1+(#REF!/100))^$AQ$3,0)</f>
        <v>#REF!</v>
      </c>
      <c r="AR159" s="17" t="e">
        <f>IF($AR$3&lt;=#REF!,$D159*(1+(#REF!/100))^$AR$3,0)</f>
        <v>#REF!</v>
      </c>
      <c r="AS159" s="17" t="e">
        <f>IF($AS$3&lt;=#REF!,$D159*(1+(#REF!/100))^$AS$3,0)</f>
        <v>#REF!</v>
      </c>
    </row>
    <row r="160" spans="2:45" x14ac:dyDescent="0.25">
      <c r="B160" s="2" t="e">
        <f>#REF!</f>
        <v>#REF!</v>
      </c>
      <c r="C160" s="20"/>
      <c r="D160" s="19" t="e">
        <f>#REF!*#REF!</f>
        <v>#REF!</v>
      </c>
      <c r="E160" s="17" t="e">
        <f>NPV(#REF!,'Costos operativos proyectados'!F160:AI160)</f>
        <v>#REF!</v>
      </c>
      <c r="F160" s="25" t="e">
        <f>IF($F$3&lt;=#REF!,$D160*(1+(#REF!/100))^$F$3,0)</f>
        <v>#REF!</v>
      </c>
      <c r="G160" s="25" t="e">
        <f>IF($G$3&lt;=#REF!,$D160*(1+(#REF!/100))^$G$3,0)</f>
        <v>#REF!</v>
      </c>
      <c r="H160" s="25" t="e">
        <f>IF($H$3&lt;=#REF!,$D160*(1+(#REF!/100))^$H$3,0)</f>
        <v>#REF!</v>
      </c>
      <c r="I160" s="25" t="e">
        <f>IF($I$3&lt;=#REF!,$D160*(1+(#REF!/100))^$I$3,0)</f>
        <v>#REF!</v>
      </c>
      <c r="J160" s="25" t="e">
        <f>IF($J$3&lt;=#REF!,$D160*(1+(#REF!/100))^$J$3,0)</f>
        <v>#REF!</v>
      </c>
      <c r="K160" s="25" t="e">
        <f>IF($K$3&lt;=#REF!,$D160*(1+(#REF!/100))^$K$3,0)</f>
        <v>#REF!</v>
      </c>
      <c r="L160" s="25" t="e">
        <f>IF($L$3&lt;=#REF!,$D160*(1+(#REF!/100))^$L$3,0)</f>
        <v>#REF!</v>
      </c>
      <c r="M160" s="25" t="e">
        <f>IF($M$3&lt;=#REF!,$D160*(1+(#REF!/100))^$M$3,0)</f>
        <v>#REF!</v>
      </c>
      <c r="N160" s="25" t="e">
        <f>IF($N$3&lt;=#REF!,$D160*(1+(#REF!/100))^$N$3,0)</f>
        <v>#REF!</v>
      </c>
      <c r="O160" s="25" t="e">
        <f>IF($O$3&lt;=#REF!,$D160*(1+(#REF!/100))^$O$3,0)</f>
        <v>#REF!</v>
      </c>
      <c r="P160" s="25" t="e">
        <f>IF($P$3&lt;=#REF!,$D160*(1+(#REF!/100))^$P$3,0)</f>
        <v>#REF!</v>
      </c>
      <c r="Q160" s="25" t="e">
        <f>IF($Q$3&lt;=#REF!,$D160*(1+(#REF!/100))^$Q$3,0)</f>
        <v>#REF!</v>
      </c>
      <c r="R160" s="25" t="e">
        <f>IF($R$3&lt;=#REF!,$D160*(1+(#REF!/100))^$R$3,0)</f>
        <v>#REF!</v>
      </c>
      <c r="S160" s="25" t="e">
        <f>IF($S$3&lt;=#REF!,$D160*(1+(#REF!/100))^$S$3,0)</f>
        <v>#REF!</v>
      </c>
      <c r="T160" s="25" t="e">
        <f>IF($T$3&lt;=#REF!,$D160*(1+(#REF!/100))^$T$3,0)</f>
        <v>#REF!</v>
      </c>
      <c r="U160" s="25" t="e">
        <f>IF($U$3&lt;=#REF!,$D160*(1+(#REF!/100))^$U$3,0)</f>
        <v>#REF!</v>
      </c>
      <c r="V160" s="25" t="e">
        <f>IF($V$3&lt;=#REF!,$D160*(1+(#REF!/100))^$V$3,0)</f>
        <v>#REF!</v>
      </c>
      <c r="W160" s="25" t="e">
        <f>IF($W$3&lt;=#REF!,$D160*(1+(#REF!/100))^$W$3,0)</f>
        <v>#REF!</v>
      </c>
      <c r="X160" s="25" t="e">
        <f>IF($X$3&lt;=#REF!,$D160*(1+(#REF!/100))^$X$3,0)</f>
        <v>#REF!</v>
      </c>
      <c r="Y160" s="25" t="e">
        <f>IF($Y$3&lt;=#REF!,$D160*(1+(#REF!/100))^$Y$3,0)</f>
        <v>#REF!</v>
      </c>
      <c r="Z160" s="25" t="e">
        <f>IF($Z$3&lt;=#REF!,$D160*(1+(#REF!/100))^$Z$3,0)</f>
        <v>#REF!</v>
      </c>
      <c r="AA160" s="25" t="e">
        <f>IF($AA$3&lt;=#REF!,$D160*(1+(#REF!/100))^$AA$3,0)</f>
        <v>#REF!</v>
      </c>
      <c r="AB160" s="25" t="e">
        <f>IF($AB$3&lt;=#REF!,$D160*(1+(#REF!/100))^$AB$3,0)</f>
        <v>#REF!</v>
      </c>
      <c r="AC160" s="25" t="e">
        <f>IF($AC$3&lt;=#REF!,$D160*(1+(#REF!/100))^$AC$3,0)</f>
        <v>#REF!</v>
      </c>
      <c r="AD160" s="25" t="e">
        <f>IF($AD$3&lt;=#REF!,$D160*(1+(#REF!/100))^$AD$3,0)</f>
        <v>#REF!</v>
      </c>
      <c r="AE160" s="25" t="e">
        <f>IF($AE$3&lt;=#REF!,$D160*(1+(#REF!/100))^$AE$3,0)</f>
        <v>#REF!</v>
      </c>
      <c r="AF160" s="25" t="e">
        <f>IF($AF$3&lt;=#REF!,$D160*(1+(#REF!/100))^$AF$3,0)</f>
        <v>#REF!</v>
      </c>
      <c r="AG160" s="25" t="e">
        <f>IF($AG$3&lt;=#REF!,$D160*(1+(#REF!/100))^$AG$3,0)</f>
        <v>#REF!</v>
      </c>
      <c r="AH160" s="25" t="e">
        <f>IF($AH$3&lt;=#REF!,$D160*(1+(#REF!/100))^$AH$3,0)</f>
        <v>#REF!</v>
      </c>
      <c r="AI160" s="25" t="e">
        <f>IF($AI$3&lt;=#REF!,$D160*(1+(#REF!/100))^$AI$3,0)</f>
        <v>#REF!</v>
      </c>
      <c r="AJ160" s="17" t="e">
        <f>IF($AJ$3&lt;=#REF!,$D160*(1+(#REF!/100))^$AJ$3,0)</f>
        <v>#REF!</v>
      </c>
      <c r="AK160" s="17" t="e">
        <f>IF($AK$3&lt;=#REF!,$D160*(1+(#REF!/100))^$AK$3,0)</f>
        <v>#REF!</v>
      </c>
      <c r="AL160" s="17" t="e">
        <f>IF($AL$3&lt;=#REF!,$D160*(1+(#REF!/100))^$AL$3,0)</f>
        <v>#REF!</v>
      </c>
      <c r="AM160" s="17" t="e">
        <f>IF($AM$3&lt;=#REF!,$D160*(1+(#REF!/100))^$AM$3,0)</f>
        <v>#REF!</v>
      </c>
      <c r="AN160" s="17" t="e">
        <f>IF($AN$3&lt;=#REF!,$D160*(1+(#REF!/100))^$AN$3,0)</f>
        <v>#REF!</v>
      </c>
      <c r="AO160" s="17" t="e">
        <f>IF($AO$3&lt;=#REF!,$D160*(1+(#REF!/100))^$AO$3,0)</f>
        <v>#REF!</v>
      </c>
      <c r="AP160" s="17" t="e">
        <f>IF($AP$3&lt;=#REF!,$D160*(1+(#REF!/100))^$AP$3,0)</f>
        <v>#REF!</v>
      </c>
      <c r="AQ160" s="17" t="e">
        <f>IF($AQ$3&lt;=#REF!,$D160*(1+(#REF!/100))^$AQ$3,0)</f>
        <v>#REF!</v>
      </c>
      <c r="AR160" s="17" t="e">
        <f>IF($AR$3&lt;=#REF!,$D160*(1+(#REF!/100))^$AR$3,0)</f>
        <v>#REF!</v>
      </c>
      <c r="AS160" s="17" t="e">
        <f>IF($AS$3&lt;=#REF!,$D160*(1+(#REF!/100))^$AS$3,0)</f>
        <v>#REF!</v>
      </c>
    </row>
    <row r="161" spans="2:45" x14ac:dyDescent="0.25">
      <c r="B161" s="2" t="e">
        <f>#REF!</f>
        <v>#REF!</v>
      </c>
      <c r="C161" s="21"/>
      <c r="D161" s="19" t="e">
        <f>#REF!*#REF!</f>
        <v>#REF!</v>
      </c>
      <c r="E161" s="17" t="e">
        <f>NPV(#REF!,'Costos operativos proyectados'!F161:AI161)</f>
        <v>#REF!</v>
      </c>
      <c r="F161" s="25" t="e">
        <f>IF($F$3&lt;=#REF!,$D161*(1+(#REF!/100))^$F$3,0)</f>
        <v>#REF!</v>
      </c>
      <c r="G161" s="25" t="e">
        <f>IF($G$3&lt;=#REF!,$D161*(1+(#REF!/100))^$G$3,0)</f>
        <v>#REF!</v>
      </c>
      <c r="H161" s="25" t="e">
        <f>IF($H$3&lt;=#REF!,$D161*(1+(#REF!/100))^$H$3,0)</f>
        <v>#REF!</v>
      </c>
      <c r="I161" s="25" t="e">
        <f>IF($I$3&lt;=#REF!,$D161*(1+(#REF!/100))^$I$3,0)</f>
        <v>#REF!</v>
      </c>
      <c r="J161" s="25" t="e">
        <f>IF($J$3&lt;=#REF!,$D161*(1+(#REF!/100))^$J$3,0)</f>
        <v>#REF!</v>
      </c>
      <c r="K161" s="25" t="e">
        <f>IF($K$3&lt;=#REF!,$D161*(1+(#REF!/100))^$K$3,0)</f>
        <v>#REF!</v>
      </c>
      <c r="L161" s="25" t="e">
        <f>IF($L$3&lt;=#REF!,$D161*(1+(#REF!/100))^$L$3,0)</f>
        <v>#REF!</v>
      </c>
      <c r="M161" s="25" t="e">
        <f>IF($M$3&lt;=#REF!,$D161*(1+(#REF!/100))^$M$3,0)</f>
        <v>#REF!</v>
      </c>
      <c r="N161" s="25" t="e">
        <f>IF($N$3&lt;=#REF!,$D161*(1+(#REF!/100))^$N$3,0)</f>
        <v>#REF!</v>
      </c>
      <c r="O161" s="25" t="e">
        <f>IF($O$3&lt;=#REF!,$D161*(1+(#REF!/100))^$O$3,0)</f>
        <v>#REF!</v>
      </c>
      <c r="P161" s="25" t="e">
        <f>IF($P$3&lt;=#REF!,$D161*(1+(#REF!/100))^$P$3,0)</f>
        <v>#REF!</v>
      </c>
      <c r="Q161" s="25" t="e">
        <f>IF($Q$3&lt;=#REF!,$D161*(1+(#REF!/100))^$Q$3,0)</f>
        <v>#REF!</v>
      </c>
      <c r="R161" s="25" t="e">
        <f>IF($R$3&lt;=#REF!,$D161*(1+(#REF!/100))^$R$3,0)</f>
        <v>#REF!</v>
      </c>
      <c r="S161" s="25" t="e">
        <f>IF($S$3&lt;=#REF!,$D161*(1+(#REF!/100))^$S$3,0)</f>
        <v>#REF!</v>
      </c>
      <c r="T161" s="25" t="e">
        <f>IF($T$3&lt;=#REF!,$D161*(1+(#REF!/100))^$T$3,0)</f>
        <v>#REF!</v>
      </c>
      <c r="U161" s="25" t="e">
        <f>IF($U$3&lt;=#REF!,$D161*(1+(#REF!/100))^$U$3,0)</f>
        <v>#REF!</v>
      </c>
      <c r="V161" s="25" t="e">
        <f>IF($V$3&lt;=#REF!,$D161*(1+(#REF!/100))^$V$3,0)</f>
        <v>#REF!</v>
      </c>
      <c r="W161" s="25" t="e">
        <f>IF($W$3&lt;=#REF!,$D161*(1+(#REF!/100))^$W$3,0)</f>
        <v>#REF!</v>
      </c>
      <c r="X161" s="25" t="e">
        <f>IF($X$3&lt;=#REF!,$D161*(1+(#REF!/100))^$X$3,0)</f>
        <v>#REF!</v>
      </c>
      <c r="Y161" s="25" t="e">
        <f>IF($Y$3&lt;=#REF!,$D161*(1+(#REF!/100))^$Y$3,0)</f>
        <v>#REF!</v>
      </c>
      <c r="Z161" s="25" t="e">
        <f>IF($Z$3&lt;=#REF!,$D161*(1+(#REF!/100))^$Z$3,0)</f>
        <v>#REF!</v>
      </c>
      <c r="AA161" s="25" t="e">
        <f>IF($AA$3&lt;=#REF!,$D161*(1+(#REF!/100))^$AA$3,0)</f>
        <v>#REF!</v>
      </c>
      <c r="AB161" s="25" t="e">
        <f>IF($AB$3&lt;=#REF!,$D161*(1+(#REF!/100))^$AB$3,0)</f>
        <v>#REF!</v>
      </c>
      <c r="AC161" s="25" t="e">
        <f>IF($AC$3&lt;=#REF!,$D161*(1+(#REF!/100))^$AC$3,0)</f>
        <v>#REF!</v>
      </c>
      <c r="AD161" s="25" t="e">
        <f>IF($AD$3&lt;=#REF!,$D161*(1+(#REF!/100))^$AD$3,0)</f>
        <v>#REF!</v>
      </c>
      <c r="AE161" s="25" t="e">
        <f>IF($AE$3&lt;=#REF!,$D161*(1+(#REF!/100))^$AE$3,0)</f>
        <v>#REF!</v>
      </c>
      <c r="AF161" s="25" t="e">
        <f>IF($AF$3&lt;=#REF!,$D161*(1+(#REF!/100))^$AF$3,0)</f>
        <v>#REF!</v>
      </c>
      <c r="AG161" s="25" t="e">
        <f>IF($AG$3&lt;=#REF!,$D161*(1+(#REF!/100))^$AG$3,0)</f>
        <v>#REF!</v>
      </c>
      <c r="AH161" s="25" t="e">
        <f>IF($AH$3&lt;=#REF!,$D161*(1+(#REF!/100))^$AH$3,0)</f>
        <v>#REF!</v>
      </c>
      <c r="AI161" s="25" t="e">
        <f>IF($AI$3&lt;=#REF!,$D161*(1+(#REF!/100))^$AI$3,0)</f>
        <v>#REF!</v>
      </c>
      <c r="AJ161" s="17" t="e">
        <f>IF($AJ$3&lt;=#REF!,$D161*(1+(#REF!/100))^$AJ$3,0)</f>
        <v>#REF!</v>
      </c>
      <c r="AK161" s="17" t="e">
        <f>IF($AK$3&lt;=#REF!,$D161*(1+(#REF!/100))^$AK$3,0)</f>
        <v>#REF!</v>
      </c>
      <c r="AL161" s="17" t="e">
        <f>IF($AL$3&lt;=#REF!,$D161*(1+(#REF!/100))^$AL$3,0)</f>
        <v>#REF!</v>
      </c>
      <c r="AM161" s="17" t="e">
        <f>IF($AM$3&lt;=#REF!,$D161*(1+(#REF!/100))^$AM$3,0)</f>
        <v>#REF!</v>
      </c>
      <c r="AN161" s="17" t="e">
        <f>IF($AN$3&lt;=#REF!,$D161*(1+(#REF!/100))^$AN$3,0)</f>
        <v>#REF!</v>
      </c>
      <c r="AO161" s="17" t="e">
        <f>IF($AO$3&lt;=#REF!,$D161*(1+(#REF!/100))^$AO$3,0)</f>
        <v>#REF!</v>
      </c>
      <c r="AP161" s="17" t="e">
        <f>IF($AP$3&lt;=#REF!,$D161*(1+(#REF!/100))^$AP$3,0)</f>
        <v>#REF!</v>
      </c>
      <c r="AQ161" s="17" t="e">
        <f>IF($AQ$3&lt;=#REF!,$D161*(1+(#REF!/100))^$AQ$3,0)</f>
        <v>#REF!</v>
      </c>
      <c r="AR161" s="17" t="e">
        <f>IF($AR$3&lt;=#REF!,$D161*(1+(#REF!/100))^$AR$3,0)</f>
        <v>#REF!</v>
      </c>
      <c r="AS161" s="17" t="e">
        <f>IF($AS$3&lt;=#REF!,$D161*(1+(#REF!/100))^$AS$3,0)</f>
        <v>#REF!</v>
      </c>
    </row>
    <row r="162" spans="2:45" x14ac:dyDescent="0.25">
      <c r="B162" s="2" t="e">
        <f>#REF!</f>
        <v>#REF!</v>
      </c>
      <c r="C162" s="20"/>
      <c r="D162" s="19" t="e">
        <f>#REF!*#REF!</f>
        <v>#REF!</v>
      </c>
      <c r="E162" s="17" t="e">
        <f>NPV(#REF!,'Costos operativos proyectados'!F162:AI162)</f>
        <v>#REF!</v>
      </c>
      <c r="F162" s="25" t="e">
        <f>IF($F$3&lt;=#REF!,$D162*(1+(#REF!/100))^$F$3,0)</f>
        <v>#REF!</v>
      </c>
      <c r="G162" s="25" t="e">
        <f>IF($G$3&lt;=#REF!,$D162*(1+(#REF!/100))^$G$3,0)</f>
        <v>#REF!</v>
      </c>
      <c r="H162" s="25" t="e">
        <f>IF($H$3&lt;=#REF!,$D162*(1+(#REF!/100))^$H$3,0)</f>
        <v>#REF!</v>
      </c>
      <c r="I162" s="25" t="e">
        <f>IF($I$3&lt;=#REF!,$D162*(1+(#REF!/100))^$I$3,0)</f>
        <v>#REF!</v>
      </c>
      <c r="J162" s="25" t="e">
        <f>IF($J$3&lt;=#REF!,$D162*(1+(#REF!/100))^$J$3,0)</f>
        <v>#REF!</v>
      </c>
      <c r="K162" s="25" t="e">
        <f>IF($K$3&lt;=#REF!,$D162*(1+(#REF!/100))^$K$3,0)</f>
        <v>#REF!</v>
      </c>
      <c r="L162" s="25" t="e">
        <f>IF($L$3&lt;=#REF!,$D162*(1+(#REF!/100))^$L$3,0)</f>
        <v>#REF!</v>
      </c>
      <c r="M162" s="25" t="e">
        <f>IF($M$3&lt;=#REF!,$D162*(1+(#REF!/100))^$M$3,0)</f>
        <v>#REF!</v>
      </c>
      <c r="N162" s="25" t="e">
        <f>IF($N$3&lt;=#REF!,$D162*(1+(#REF!/100))^$N$3,0)</f>
        <v>#REF!</v>
      </c>
      <c r="O162" s="25" t="e">
        <f>IF($O$3&lt;=#REF!,$D162*(1+(#REF!/100))^$O$3,0)</f>
        <v>#REF!</v>
      </c>
      <c r="P162" s="25" t="e">
        <f>IF($P$3&lt;=#REF!,$D162*(1+(#REF!/100))^$P$3,0)</f>
        <v>#REF!</v>
      </c>
      <c r="Q162" s="25" t="e">
        <f>IF($Q$3&lt;=#REF!,$D162*(1+(#REF!/100))^$Q$3,0)</f>
        <v>#REF!</v>
      </c>
      <c r="R162" s="25" t="e">
        <f>IF($R$3&lt;=#REF!,$D162*(1+(#REF!/100))^$R$3,0)</f>
        <v>#REF!</v>
      </c>
      <c r="S162" s="25" t="e">
        <f>IF($S$3&lt;=#REF!,$D162*(1+(#REF!/100))^$S$3,0)</f>
        <v>#REF!</v>
      </c>
      <c r="T162" s="25" t="e">
        <f>IF($T$3&lt;=#REF!,$D162*(1+(#REF!/100))^$T$3,0)</f>
        <v>#REF!</v>
      </c>
      <c r="U162" s="25" t="e">
        <f>IF($U$3&lt;=#REF!,$D162*(1+(#REF!/100))^$U$3,0)</f>
        <v>#REF!</v>
      </c>
      <c r="V162" s="25" t="e">
        <f>IF($V$3&lt;=#REF!,$D162*(1+(#REF!/100))^$V$3,0)</f>
        <v>#REF!</v>
      </c>
      <c r="W162" s="25" t="e">
        <f>IF($W$3&lt;=#REF!,$D162*(1+(#REF!/100))^$W$3,0)</f>
        <v>#REF!</v>
      </c>
      <c r="X162" s="25" t="e">
        <f>IF($X$3&lt;=#REF!,$D162*(1+(#REF!/100))^$X$3,0)</f>
        <v>#REF!</v>
      </c>
      <c r="Y162" s="25" t="e">
        <f>IF($Y$3&lt;=#REF!,$D162*(1+(#REF!/100))^$Y$3,0)</f>
        <v>#REF!</v>
      </c>
      <c r="Z162" s="25" t="e">
        <f>IF($Z$3&lt;=#REF!,$D162*(1+(#REF!/100))^$Z$3,0)</f>
        <v>#REF!</v>
      </c>
      <c r="AA162" s="25" t="e">
        <f>IF($AA$3&lt;=#REF!,$D162*(1+(#REF!/100))^$AA$3,0)</f>
        <v>#REF!</v>
      </c>
      <c r="AB162" s="25" t="e">
        <f>IF($AB$3&lt;=#REF!,$D162*(1+(#REF!/100))^$AB$3,0)</f>
        <v>#REF!</v>
      </c>
      <c r="AC162" s="25" t="e">
        <f>IF($AC$3&lt;=#REF!,$D162*(1+(#REF!/100))^$AC$3,0)</f>
        <v>#REF!</v>
      </c>
      <c r="AD162" s="25" t="e">
        <f>IF($AD$3&lt;=#REF!,$D162*(1+(#REF!/100))^$AD$3,0)</f>
        <v>#REF!</v>
      </c>
      <c r="AE162" s="25" t="e">
        <f>IF($AE$3&lt;=#REF!,$D162*(1+(#REF!/100))^$AE$3,0)</f>
        <v>#REF!</v>
      </c>
      <c r="AF162" s="25" t="e">
        <f>IF($AF$3&lt;=#REF!,$D162*(1+(#REF!/100))^$AF$3,0)</f>
        <v>#REF!</v>
      </c>
      <c r="AG162" s="25" t="e">
        <f>IF($AG$3&lt;=#REF!,$D162*(1+(#REF!/100))^$AG$3,0)</f>
        <v>#REF!</v>
      </c>
      <c r="AH162" s="25" t="e">
        <f>IF($AH$3&lt;=#REF!,$D162*(1+(#REF!/100))^$AH$3,0)</f>
        <v>#REF!</v>
      </c>
      <c r="AI162" s="25" t="e">
        <f>IF($AI$3&lt;=#REF!,$D162*(1+(#REF!/100))^$AI$3,0)</f>
        <v>#REF!</v>
      </c>
      <c r="AJ162" s="17" t="e">
        <f>IF($AJ$3&lt;=#REF!,$D162*(1+(#REF!/100))^$AJ$3,0)</f>
        <v>#REF!</v>
      </c>
      <c r="AK162" s="17" t="e">
        <f>IF($AK$3&lt;=#REF!,$D162*(1+(#REF!/100))^$AK$3,0)</f>
        <v>#REF!</v>
      </c>
      <c r="AL162" s="17" t="e">
        <f>IF($AL$3&lt;=#REF!,$D162*(1+(#REF!/100))^$AL$3,0)</f>
        <v>#REF!</v>
      </c>
      <c r="AM162" s="17" t="e">
        <f>IF($AM$3&lt;=#REF!,$D162*(1+(#REF!/100))^$AM$3,0)</f>
        <v>#REF!</v>
      </c>
      <c r="AN162" s="17" t="e">
        <f>IF($AN$3&lt;=#REF!,$D162*(1+(#REF!/100))^$AN$3,0)</f>
        <v>#REF!</v>
      </c>
      <c r="AO162" s="17" t="e">
        <f>IF($AO$3&lt;=#REF!,$D162*(1+(#REF!/100))^$AO$3,0)</f>
        <v>#REF!</v>
      </c>
      <c r="AP162" s="17" t="e">
        <f>IF($AP$3&lt;=#REF!,$D162*(1+(#REF!/100))^$AP$3,0)</f>
        <v>#REF!</v>
      </c>
      <c r="AQ162" s="17" t="e">
        <f>IF($AQ$3&lt;=#REF!,$D162*(1+(#REF!/100))^$AQ$3,0)</f>
        <v>#REF!</v>
      </c>
      <c r="AR162" s="17" t="e">
        <f>IF($AR$3&lt;=#REF!,$D162*(1+(#REF!/100))^$AR$3,0)</f>
        <v>#REF!</v>
      </c>
      <c r="AS162" s="17" t="e">
        <f>IF($AS$3&lt;=#REF!,$D162*(1+(#REF!/100))^$AS$3,0)</f>
        <v>#REF!</v>
      </c>
    </row>
    <row r="163" spans="2:45" x14ac:dyDescent="0.25">
      <c r="B163" s="2" t="e">
        <f>#REF!</f>
        <v>#REF!</v>
      </c>
      <c r="C163" s="21"/>
      <c r="D163" s="19" t="e">
        <f>#REF!*#REF!</f>
        <v>#REF!</v>
      </c>
      <c r="E163" s="17" t="e">
        <f>NPV(#REF!,'Costos operativos proyectados'!F163:AI163)</f>
        <v>#REF!</v>
      </c>
      <c r="F163" s="25" t="e">
        <f>IF($F$3&lt;=#REF!,$D163*(1+(#REF!/100))^$F$3,0)</f>
        <v>#REF!</v>
      </c>
      <c r="G163" s="25" t="e">
        <f>IF($G$3&lt;=#REF!,$D163*(1+(#REF!/100))^$G$3,0)</f>
        <v>#REF!</v>
      </c>
      <c r="H163" s="25" t="e">
        <f>IF($H$3&lt;=#REF!,$D163*(1+(#REF!/100))^$H$3,0)</f>
        <v>#REF!</v>
      </c>
      <c r="I163" s="25" t="e">
        <f>IF($I$3&lt;=#REF!,$D163*(1+(#REF!/100))^$I$3,0)</f>
        <v>#REF!</v>
      </c>
      <c r="J163" s="25" t="e">
        <f>IF($J$3&lt;=#REF!,$D163*(1+(#REF!/100))^$J$3,0)</f>
        <v>#REF!</v>
      </c>
      <c r="K163" s="25" t="e">
        <f>IF($K$3&lt;=#REF!,$D163*(1+(#REF!/100))^$K$3,0)</f>
        <v>#REF!</v>
      </c>
      <c r="L163" s="25" t="e">
        <f>IF($L$3&lt;=#REF!,$D163*(1+(#REF!/100))^$L$3,0)</f>
        <v>#REF!</v>
      </c>
      <c r="M163" s="25" t="e">
        <f>IF($M$3&lt;=#REF!,$D163*(1+(#REF!/100))^$M$3,0)</f>
        <v>#REF!</v>
      </c>
      <c r="N163" s="25" t="e">
        <f>IF($N$3&lt;=#REF!,$D163*(1+(#REF!/100))^$N$3,0)</f>
        <v>#REF!</v>
      </c>
      <c r="O163" s="25" t="e">
        <f>IF($O$3&lt;=#REF!,$D163*(1+(#REF!/100))^$O$3,0)</f>
        <v>#REF!</v>
      </c>
      <c r="P163" s="25" t="e">
        <f>IF($P$3&lt;=#REF!,$D163*(1+(#REF!/100))^$P$3,0)</f>
        <v>#REF!</v>
      </c>
      <c r="Q163" s="25" t="e">
        <f>IF($Q$3&lt;=#REF!,$D163*(1+(#REF!/100))^$Q$3,0)</f>
        <v>#REF!</v>
      </c>
      <c r="R163" s="25" t="e">
        <f>IF($R$3&lt;=#REF!,$D163*(1+(#REF!/100))^$R$3,0)</f>
        <v>#REF!</v>
      </c>
      <c r="S163" s="25" t="e">
        <f>IF($S$3&lt;=#REF!,$D163*(1+(#REF!/100))^$S$3,0)</f>
        <v>#REF!</v>
      </c>
      <c r="T163" s="25" t="e">
        <f>IF($T$3&lt;=#REF!,$D163*(1+(#REF!/100))^$T$3,0)</f>
        <v>#REF!</v>
      </c>
      <c r="U163" s="25" t="e">
        <f>IF($U$3&lt;=#REF!,$D163*(1+(#REF!/100))^$U$3,0)</f>
        <v>#REF!</v>
      </c>
      <c r="V163" s="25" t="e">
        <f>IF($V$3&lt;=#REF!,$D163*(1+(#REF!/100))^$V$3,0)</f>
        <v>#REF!</v>
      </c>
      <c r="W163" s="25" t="e">
        <f>IF($W$3&lt;=#REF!,$D163*(1+(#REF!/100))^$W$3,0)</f>
        <v>#REF!</v>
      </c>
      <c r="X163" s="25" t="e">
        <f>IF($X$3&lt;=#REF!,$D163*(1+(#REF!/100))^$X$3,0)</f>
        <v>#REF!</v>
      </c>
      <c r="Y163" s="25" t="e">
        <f>IF($Y$3&lt;=#REF!,$D163*(1+(#REF!/100))^$Y$3,0)</f>
        <v>#REF!</v>
      </c>
      <c r="Z163" s="25" t="e">
        <f>IF($Z$3&lt;=#REF!,$D163*(1+(#REF!/100))^$Z$3,0)</f>
        <v>#REF!</v>
      </c>
      <c r="AA163" s="25" t="e">
        <f>IF($AA$3&lt;=#REF!,$D163*(1+(#REF!/100))^$AA$3,0)</f>
        <v>#REF!</v>
      </c>
      <c r="AB163" s="25" t="e">
        <f>IF($AB$3&lt;=#REF!,$D163*(1+(#REF!/100))^$AB$3,0)</f>
        <v>#REF!</v>
      </c>
      <c r="AC163" s="25" t="e">
        <f>IF($AC$3&lt;=#REF!,$D163*(1+(#REF!/100))^$AC$3,0)</f>
        <v>#REF!</v>
      </c>
      <c r="AD163" s="25" t="e">
        <f>IF($AD$3&lt;=#REF!,$D163*(1+(#REF!/100))^$AD$3,0)</f>
        <v>#REF!</v>
      </c>
      <c r="AE163" s="25" t="e">
        <f>IF($AE$3&lt;=#REF!,$D163*(1+(#REF!/100))^$AE$3,0)</f>
        <v>#REF!</v>
      </c>
      <c r="AF163" s="25" t="e">
        <f>IF($AF$3&lt;=#REF!,$D163*(1+(#REF!/100))^$AF$3,0)</f>
        <v>#REF!</v>
      </c>
      <c r="AG163" s="25" t="e">
        <f>IF($AG$3&lt;=#REF!,$D163*(1+(#REF!/100))^$AG$3,0)</f>
        <v>#REF!</v>
      </c>
      <c r="AH163" s="25" t="e">
        <f>IF($AH$3&lt;=#REF!,$D163*(1+(#REF!/100))^$AH$3,0)</f>
        <v>#REF!</v>
      </c>
      <c r="AI163" s="25" t="e">
        <f>IF($AI$3&lt;=#REF!,$D163*(1+(#REF!/100))^$AI$3,0)</f>
        <v>#REF!</v>
      </c>
      <c r="AJ163" s="17" t="e">
        <f>IF($AJ$3&lt;=#REF!,$D163*(1+(#REF!/100))^$AJ$3,0)</f>
        <v>#REF!</v>
      </c>
      <c r="AK163" s="17" t="e">
        <f>IF($AK$3&lt;=#REF!,$D163*(1+(#REF!/100))^$AK$3,0)</f>
        <v>#REF!</v>
      </c>
      <c r="AL163" s="17" t="e">
        <f>IF($AL$3&lt;=#REF!,$D163*(1+(#REF!/100))^$AL$3,0)</f>
        <v>#REF!</v>
      </c>
      <c r="AM163" s="17" t="e">
        <f>IF($AM$3&lt;=#REF!,$D163*(1+(#REF!/100))^$AM$3,0)</f>
        <v>#REF!</v>
      </c>
      <c r="AN163" s="17" t="e">
        <f>IF($AN$3&lt;=#REF!,$D163*(1+(#REF!/100))^$AN$3,0)</f>
        <v>#REF!</v>
      </c>
      <c r="AO163" s="17" t="e">
        <f>IF($AO$3&lt;=#REF!,$D163*(1+(#REF!/100))^$AO$3,0)</f>
        <v>#REF!</v>
      </c>
      <c r="AP163" s="17" t="e">
        <f>IF($AP$3&lt;=#REF!,$D163*(1+(#REF!/100))^$AP$3,0)</f>
        <v>#REF!</v>
      </c>
      <c r="AQ163" s="17" t="e">
        <f>IF($AQ$3&lt;=#REF!,$D163*(1+(#REF!/100))^$AQ$3,0)</f>
        <v>#REF!</v>
      </c>
      <c r="AR163" s="17" t="e">
        <f>IF($AR$3&lt;=#REF!,$D163*(1+(#REF!/100))^$AR$3,0)</f>
        <v>#REF!</v>
      </c>
      <c r="AS163" s="17" t="e">
        <f>IF($AS$3&lt;=#REF!,$D163*(1+(#REF!/100))^$AS$3,0)</f>
        <v>#REF!</v>
      </c>
    </row>
    <row r="164" spans="2:45" x14ac:dyDescent="0.25">
      <c r="B164" s="2" t="e">
        <f>#REF!</f>
        <v>#REF!</v>
      </c>
      <c r="C164" s="20"/>
      <c r="D164" s="19" t="e">
        <f>#REF!*#REF!</f>
        <v>#REF!</v>
      </c>
      <c r="E164" s="17" t="e">
        <f>NPV(#REF!,'Costos operativos proyectados'!F164:AI164)</f>
        <v>#REF!</v>
      </c>
      <c r="F164" s="25" t="e">
        <f>IF($F$3&lt;=#REF!,$D164*(1+(#REF!/100))^$F$3,0)</f>
        <v>#REF!</v>
      </c>
      <c r="G164" s="25" t="e">
        <f>IF($G$3&lt;=#REF!,$D164*(1+(#REF!/100))^$G$3,0)</f>
        <v>#REF!</v>
      </c>
      <c r="H164" s="25" t="e">
        <f>IF($H$3&lt;=#REF!,$D164*(1+(#REF!/100))^$H$3,0)</f>
        <v>#REF!</v>
      </c>
      <c r="I164" s="25" t="e">
        <f>IF($I$3&lt;=#REF!,$D164*(1+(#REF!/100))^$I$3,0)</f>
        <v>#REF!</v>
      </c>
      <c r="J164" s="25" t="e">
        <f>IF($J$3&lt;=#REF!,$D164*(1+(#REF!/100))^$J$3,0)</f>
        <v>#REF!</v>
      </c>
      <c r="K164" s="25" t="e">
        <f>IF($K$3&lt;=#REF!,$D164*(1+(#REF!/100))^$K$3,0)</f>
        <v>#REF!</v>
      </c>
      <c r="L164" s="25" t="e">
        <f>IF($L$3&lt;=#REF!,$D164*(1+(#REF!/100))^$L$3,0)</f>
        <v>#REF!</v>
      </c>
      <c r="M164" s="25" t="e">
        <f>IF($M$3&lt;=#REF!,$D164*(1+(#REF!/100))^$M$3,0)</f>
        <v>#REF!</v>
      </c>
      <c r="N164" s="25" t="e">
        <f>IF($N$3&lt;=#REF!,$D164*(1+(#REF!/100))^$N$3,0)</f>
        <v>#REF!</v>
      </c>
      <c r="O164" s="25" t="e">
        <f>IF($O$3&lt;=#REF!,$D164*(1+(#REF!/100))^$O$3,0)</f>
        <v>#REF!</v>
      </c>
      <c r="P164" s="25" t="e">
        <f>IF($P$3&lt;=#REF!,$D164*(1+(#REF!/100))^$P$3,0)</f>
        <v>#REF!</v>
      </c>
      <c r="Q164" s="25" t="e">
        <f>IF($Q$3&lt;=#REF!,$D164*(1+(#REF!/100))^$Q$3,0)</f>
        <v>#REF!</v>
      </c>
      <c r="R164" s="25" t="e">
        <f>IF($R$3&lt;=#REF!,$D164*(1+(#REF!/100))^$R$3,0)</f>
        <v>#REF!</v>
      </c>
      <c r="S164" s="25" t="e">
        <f>IF($S$3&lt;=#REF!,$D164*(1+(#REF!/100))^$S$3,0)</f>
        <v>#REF!</v>
      </c>
      <c r="T164" s="25" t="e">
        <f>IF($T$3&lt;=#REF!,$D164*(1+(#REF!/100))^$T$3,0)</f>
        <v>#REF!</v>
      </c>
      <c r="U164" s="25" t="e">
        <f>IF($U$3&lt;=#REF!,$D164*(1+(#REF!/100))^$U$3,0)</f>
        <v>#REF!</v>
      </c>
      <c r="V164" s="25" t="e">
        <f>IF($V$3&lt;=#REF!,$D164*(1+(#REF!/100))^$V$3,0)</f>
        <v>#REF!</v>
      </c>
      <c r="W164" s="25" t="e">
        <f>IF($W$3&lt;=#REF!,$D164*(1+(#REF!/100))^$W$3,0)</f>
        <v>#REF!</v>
      </c>
      <c r="X164" s="25" t="e">
        <f>IF($X$3&lt;=#REF!,$D164*(1+(#REF!/100))^$X$3,0)</f>
        <v>#REF!</v>
      </c>
      <c r="Y164" s="25" t="e">
        <f>IF($Y$3&lt;=#REF!,$D164*(1+(#REF!/100))^$Y$3,0)</f>
        <v>#REF!</v>
      </c>
      <c r="Z164" s="25" t="e">
        <f>IF($Z$3&lt;=#REF!,$D164*(1+(#REF!/100))^$Z$3,0)</f>
        <v>#REF!</v>
      </c>
      <c r="AA164" s="25" t="e">
        <f>IF($AA$3&lt;=#REF!,$D164*(1+(#REF!/100))^$AA$3,0)</f>
        <v>#REF!</v>
      </c>
      <c r="AB164" s="25" t="e">
        <f>IF($AB$3&lt;=#REF!,$D164*(1+(#REF!/100))^$AB$3,0)</f>
        <v>#REF!</v>
      </c>
      <c r="AC164" s="25" t="e">
        <f>IF($AC$3&lt;=#REF!,$D164*(1+(#REF!/100))^$AC$3,0)</f>
        <v>#REF!</v>
      </c>
      <c r="AD164" s="25" t="e">
        <f>IF($AD$3&lt;=#REF!,$D164*(1+(#REF!/100))^$AD$3,0)</f>
        <v>#REF!</v>
      </c>
      <c r="AE164" s="25" t="e">
        <f>IF($AE$3&lt;=#REF!,$D164*(1+(#REF!/100))^$AE$3,0)</f>
        <v>#REF!</v>
      </c>
      <c r="AF164" s="25" t="e">
        <f>IF($AF$3&lt;=#REF!,$D164*(1+(#REF!/100))^$AF$3,0)</f>
        <v>#REF!</v>
      </c>
      <c r="AG164" s="25" t="e">
        <f>IF($AG$3&lt;=#REF!,$D164*(1+(#REF!/100))^$AG$3,0)</f>
        <v>#REF!</v>
      </c>
      <c r="AH164" s="25" t="e">
        <f>IF($AH$3&lt;=#REF!,$D164*(1+(#REF!/100))^$AH$3,0)</f>
        <v>#REF!</v>
      </c>
      <c r="AI164" s="25" t="e">
        <f>IF($AI$3&lt;=#REF!,$D164*(1+(#REF!/100))^$AI$3,0)</f>
        <v>#REF!</v>
      </c>
      <c r="AJ164" s="17" t="e">
        <f>IF($AJ$3&lt;=#REF!,$D164*(1+(#REF!/100))^$AJ$3,0)</f>
        <v>#REF!</v>
      </c>
      <c r="AK164" s="17" t="e">
        <f>IF($AK$3&lt;=#REF!,$D164*(1+(#REF!/100))^$AK$3,0)</f>
        <v>#REF!</v>
      </c>
      <c r="AL164" s="17" t="e">
        <f>IF($AL$3&lt;=#REF!,$D164*(1+(#REF!/100))^$AL$3,0)</f>
        <v>#REF!</v>
      </c>
      <c r="AM164" s="17" t="e">
        <f>IF($AM$3&lt;=#REF!,$D164*(1+(#REF!/100))^$AM$3,0)</f>
        <v>#REF!</v>
      </c>
      <c r="AN164" s="17" t="e">
        <f>IF($AN$3&lt;=#REF!,$D164*(1+(#REF!/100))^$AN$3,0)</f>
        <v>#REF!</v>
      </c>
      <c r="AO164" s="17" t="e">
        <f>IF($AO$3&lt;=#REF!,$D164*(1+(#REF!/100))^$AO$3,0)</f>
        <v>#REF!</v>
      </c>
      <c r="AP164" s="17" t="e">
        <f>IF($AP$3&lt;=#REF!,$D164*(1+(#REF!/100))^$AP$3,0)</f>
        <v>#REF!</v>
      </c>
      <c r="AQ164" s="17" t="e">
        <f>IF($AQ$3&lt;=#REF!,$D164*(1+(#REF!/100))^$AQ$3,0)</f>
        <v>#REF!</v>
      </c>
      <c r="AR164" s="17" t="e">
        <f>IF($AR$3&lt;=#REF!,$D164*(1+(#REF!/100))^$AR$3,0)</f>
        <v>#REF!</v>
      </c>
      <c r="AS164" s="17" t="e">
        <f>IF($AS$3&lt;=#REF!,$D164*(1+(#REF!/100))^$AS$3,0)</f>
        <v>#REF!</v>
      </c>
    </row>
    <row r="165" spans="2:45" x14ac:dyDescent="0.25">
      <c r="B165" s="2" t="e">
        <f>#REF!</f>
        <v>#REF!</v>
      </c>
      <c r="C165" s="2">
        <v>1000</v>
      </c>
      <c r="D165" s="19" t="e">
        <f>#REF!*#REF!</f>
        <v>#REF!</v>
      </c>
      <c r="E165" s="17" t="e">
        <f>NPV(#REF!,'Costos operativos proyectados'!F165:AI165)</f>
        <v>#REF!</v>
      </c>
      <c r="F165" s="17" t="e">
        <f>IF($F$3&lt;=#REF!,$D165*(1+(#REF!/100))^$F$3,0)</f>
        <v>#REF!</v>
      </c>
      <c r="G165" s="17" t="e">
        <f>IF($G$3&lt;=#REF!,$D165*(1+(#REF!/100))^$G$3,0)</f>
        <v>#REF!</v>
      </c>
      <c r="H165" s="17" t="e">
        <f>IF($H$3&lt;=#REF!,$D165*(1+(#REF!/100))^$H$3,0)</f>
        <v>#REF!</v>
      </c>
      <c r="I165" s="17" t="e">
        <f>IF($I$3&lt;=#REF!,$D165*(1+(#REF!/100))^$I$3,0)</f>
        <v>#REF!</v>
      </c>
      <c r="J165" s="17" t="e">
        <f>IF($J$3&lt;=#REF!,$D165*(1+(#REF!/100))^$J$3,0)</f>
        <v>#REF!</v>
      </c>
      <c r="K165" s="17" t="e">
        <f>IF($K$3&lt;=#REF!,$D165*(1+(#REF!/100))^$K$3,0)</f>
        <v>#REF!</v>
      </c>
      <c r="L165" s="17" t="e">
        <f>IF($L$3&lt;=#REF!,$D165*(1+(#REF!/100))^$L$3,0)</f>
        <v>#REF!</v>
      </c>
      <c r="M165" s="17" t="e">
        <f>IF($M$3&lt;=#REF!,$D165*(1+(#REF!/100))^$M$3,0)</f>
        <v>#REF!</v>
      </c>
      <c r="N165" s="25" t="e">
        <f>IF($N$3&lt;=#REF!,$D165*(1+(#REF!/100))^$N$3,0)</f>
        <v>#REF!</v>
      </c>
      <c r="O165" s="17" t="e">
        <f>IF($O$3&lt;=#REF!,$D165*(1+(#REF!/100))^$O$3,0)</f>
        <v>#REF!</v>
      </c>
      <c r="P165" s="25" t="e">
        <f>IF($P$3&lt;=#REF!,$D165*(1+(#REF!/100))^$P$3,0)</f>
        <v>#REF!</v>
      </c>
      <c r="Q165" s="17" t="e">
        <f>IF($Q$3&lt;=#REF!,$D165*(1+(#REF!/100))^$Q$3,0)</f>
        <v>#REF!</v>
      </c>
      <c r="R165" s="17" t="e">
        <f>IF($R$3&lt;=#REF!,$D165*(1+(#REF!/100))^$R$3,0)</f>
        <v>#REF!</v>
      </c>
      <c r="S165" s="17" t="e">
        <f>IF($S$3&lt;=#REF!,$D165*(1+(#REF!/100))^$S$3,0)</f>
        <v>#REF!</v>
      </c>
      <c r="T165" s="17" t="e">
        <f>IF($T$3&lt;=#REF!,$D165*(1+(#REF!/100))^$T$3,0)</f>
        <v>#REF!</v>
      </c>
      <c r="U165" s="17" t="e">
        <f>IF($U$3&lt;=#REF!,$D165*(1+(#REF!/100))^$U$3,0)</f>
        <v>#REF!</v>
      </c>
      <c r="V165" s="17" t="e">
        <f>IF($V$3&lt;=#REF!,$D165*(1+(#REF!/100))^$V$3,0)</f>
        <v>#REF!</v>
      </c>
      <c r="W165" s="17" t="e">
        <f>IF($W$3&lt;=#REF!,$D165*(1+(#REF!/100))^$W$3,0)</f>
        <v>#REF!</v>
      </c>
      <c r="X165" s="25" t="e">
        <f>IF($X$3&lt;=#REF!,$D165*(1+(#REF!/100))^$X$3,0)</f>
        <v>#REF!</v>
      </c>
      <c r="Y165" s="17" t="e">
        <f>IF($Y$3&lt;=#REF!,$D165*(1+(#REF!/100))^$Y$3,0)</f>
        <v>#REF!</v>
      </c>
      <c r="Z165" s="17" t="e">
        <f>IF($Z$3&lt;=#REF!,$D165*(1+(#REF!/100))^$Z$3,0)</f>
        <v>#REF!</v>
      </c>
      <c r="AA165" s="17" t="e">
        <f>IF($AA$3&lt;=#REF!,$D165*(1+(#REF!/100))^$AA$3,0)</f>
        <v>#REF!</v>
      </c>
      <c r="AB165" s="17" t="e">
        <f>IF($AB$3&lt;=#REF!,$D165*(1+(#REF!/100))^$AB$3,0)</f>
        <v>#REF!</v>
      </c>
      <c r="AC165" s="17" t="e">
        <f>IF($AC$3&lt;=#REF!,$D165*(1+(#REF!/100))^$AC$3,0)</f>
        <v>#REF!</v>
      </c>
      <c r="AD165" s="17" t="e">
        <f>IF($AD$3&lt;=#REF!,$D165*(1+(#REF!/100))^$AD$3,0)</f>
        <v>#REF!</v>
      </c>
      <c r="AE165" s="17" t="e">
        <f>IF($AE$3&lt;=#REF!,$D165*(1+(#REF!/100))^$AE$3,0)</f>
        <v>#REF!</v>
      </c>
      <c r="AF165" s="17" t="e">
        <f>IF($AF$3&lt;=#REF!,$D165*(1+(#REF!/100))^$AF$3,0)</f>
        <v>#REF!</v>
      </c>
      <c r="AG165" s="17" t="e">
        <f>IF($AG$3&lt;=#REF!,$D165*(1+(#REF!/100))^$AG$3,0)</f>
        <v>#REF!</v>
      </c>
      <c r="AH165" s="17" t="e">
        <f>IF($AH$3&lt;=#REF!,$D165*(1+(#REF!/100))^$AH$3,0)</f>
        <v>#REF!</v>
      </c>
      <c r="AI165" s="17" t="e">
        <f>IF($AI$3&lt;=#REF!,$D165*(1+(#REF!/100))^$AI$3,0)</f>
        <v>#REF!</v>
      </c>
      <c r="AJ165" s="17" t="e">
        <f>IF($AJ$3&lt;=#REF!,$D165*(1+(#REF!/100))^$AJ$3,0)</f>
        <v>#REF!</v>
      </c>
      <c r="AK165" s="17" t="e">
        <f>IF($AK$3&lt;=#REF!,$D165*(1+(#REF!/100))^$AK$3,0)</f>
        <v>#REF!</v>
      </c>
      <c r="AL165" s="17" t="e">
        <f>IF($AL$3&lt;=#REF!,$D165*(1+(#REF!/100))^$AL$3,0)</f>
        <v>#REF!</v>
      </c>
      <c r="AM165" s="17" t="e">
        <f>IF($AM$3&lt;=#REF!,$D165*(1+(#REF!/100))^$AM$3,0)</f>
        <v>#REF!</v>
      </c>
      <c r="AN165" s="17" t="e">
        <f>IF($AN$3&lt;=#REF!,$D165*(1+(#REF!/100))^$AN$3,0)</f>
        <v>#REF!</v>
      </c>
      <c r="AO165" s="17" t="e">
        <f>IF($AO$3&lt;=#REF!,$D165*(1+(#REF!/100))^$AO$3,0)</f>
        <v>#REF!</v>
      </c>
      <c r="AP165" s="17" t="e">
        <f>IF($AP$3&lt;=#REF!,$D165*(1+(#REF!/100))^$AP$3,0)</f>
        <v>#REF!</v>
      </c>
      <c r="AQ165" s="17" t="e">
        <f>IF($AQ$3&lt;=#REF!,$D165*(1+(#REF!/100))^$AQ$3,0)</f>
        <v>#REF!</v>
      </c>
      <c r="AR165" s="17" t="e">
        <f>IF($AR$3&lt;=#REF!,$D165*(1+(#REF!/100))^$AR$3,0)</f>
        <v>#REF!</v>
      </c>
      <c r="AS165" s="17" t="e">
        <f>IF($AS$3&lt;=#REF!,$D165*(1+(#REF!/100))^$AS$3,0)</f>
        <v>#REF!</v>
      </c>
    </row>
    <row r="166" spans="2:45" x14ac:dyDescent="0.25">
      <c r="B166" s="2" t="e">
        <f>#REF!</f>
        <v>#REF!</v>
      </c>
      <c r="C166" s="24">
        <v>795</v>
      </c>
      <c r="D166" s="19" t="e">
        <f>#REF!*#REF!</f>
        <v>#REF!</v>
      </c>
      <c r="E166" s="17" t="e">
        <f>NPV(#REF!,'Costos operativos proyectados'!F166:AI166)</f>
        <v>#REF!</v>
      </c>
      <c r="F166" s="25" t="e">
        <f>IF($F$3&lt;=#REF!,$D166*(1+(#REF!/100))^$F$3,0)</f>
        <v>#REF!</v>
      </c>
      <c r="G166" s="25" t="e">
        <f>IF($G$3&lt;=#REF!,$D166*(1+(#REF!/100))^$G$3,0)</f>
        <v>#REF!</v>
      </c>
      <c r="H166" s="25" t="e">
        <f>IF($H$3&lt;=#REF!,$D166*(1+(#REF!/100))^$H$3,0)</f>
        <v>#REF!</v>
      </c>
      <c r="I166" s="25" t="e">
        <f>IF($I$3&lt;=#REF!,$D166*(1+(#REF!/100))^$I$3,0)</f>
        <v>#REF!</v>
      </c>
      <c r="J166" s="25" t="e">
        <f>IF($J$3&lt;=#REF!,$D166*(1+(#REF!/100))^$J$3,0)</f>
        <v>#REF!</v>
      </c>
      <c r="K166" s="25" t="e">
        <f>IF($K$3&lt;=#REF!,$D166*(1+(#REF!/100))^$K$3,0)</f>
        <v>#REF!</v>
      </c>
      <c r="L166" s="25" t="e">
        <f>IF($L$3&lt;=#REF!,$D166*(1+(#REF!/100))^$L$3,0)</f>
        <v>#REF!</v>
      </c>
      <c r="M166" s="25" t="e">
        <f>IF($M$3&lt;=#REF!,$D166*(1+(#REF!/100))^$M$3,0)</f>
        <v>#REF!</v>
      </c>
      <c r="N166" s="25" t="e">
        <f>IF($N$3&lt;=#REF!,$D166*(1+(#REF!/100))^$N$3,0)</f>
        <v>#REF!</v>
      </c>
      <c r="O166" s="25" t="e">
        <f>IF($O$3&lt;=#REF!,$D166*(1+(#REF!/100))^$O$3,0)</f>
        <v>#REF!</v>
      </c>
      <c r="P166" s="25" t="e">
        <f>IF($P$3&lt;=#REF!,$D166*(1+(#REF!/100))^$P$3,0)</f>
        <v>#REF!</v>
      </c>
      <c r="Q166" s="25" t="e">
        <f>IF($Q$3&lt;=#REF!,$D166*(1+(#REF!/100))^$Q$3,0)</f>
        <v>#REF!</v>
      </c>
      <c r="R166" s="25" t="e">
        <f>IF($R$3&lt;=#REF!,$D166*(1+(#REF!/100))^$R$3,0)</f>
        <v>#REF!</v>
      </c>
      <c r="S166" s="25" t="e">
        <f>IF($S$3&lt;=#REF!,$D166*(1+(#REF!/100))^$S$3,0)</f>
        <v>#REF!</v>
      </c>
      <c r="T166" s="25" t="e">
        <f>IF($T$3&lt;=#REF!,$D166*(1+(#REF!/100))^$T$3,0)</f>
        <v>#REF!</v>
      </c>
      <c r="U166" s="25" t="e">
        <f>IF($U$3&lt;=#REF!,$D166*(1+(#REF!/100))^$U$3,0)</f>
        <v>#REF!</v>
      </c>
      <c r="V166" s="25" t="e">
        <f>IF($V$3&lt;=#REF!,$D166*(1+(#REF!/100))^$V$3,0)</f>
        <v>#REF!</v>
      </c>
      <c r="W166" s="25" t="e">
        <f>IF($W$3&lt;=#REF!,$D166*(1+(#REF!/100))^$W$3,0)</f>
        <v>#REF!</v>
      </c>
      <c r="X166" s="25" t="e">
        <f>IF($X$3&lt;=#REF!,$D166*(1+(#REF!/100))^$X$3,0)</f>
        <v>#REF!</v>
      </c>
      <c r="Y166" s="25" t="e">
        <f>IF($Y$3&lt;=#REF!,$D166*(1+(#REF!/100))^$Y$3,0)</f>
        <v>#REF!</v>
      </c>
      <c r="Z166" s="25" t="e">
        <f>IF($Z$3&lt;=#REF!,$D166*(1+(#REF!/100))^$Z$3,0)</f>
        <v>#REF!</v>
      </c>
      <c r="AA166" s="25" t="e">
        <f>IF($AA$3&lt;=#REF!,$D166*(1+(#REF!/100))^$AA$3,0)</f>
        <v>#REF!</v>
      </c>
      <c r="AB166" s="25" t="e">
        <f>IF($AB$3&lt;=#REF!,$D166*(1+(#REF!/100))^$AB$3,0)</f>
        <v>#REF!</v>
      </c>
      <c r="AC166" s="25" t="e">
        <f>IF($AC$3&lt;=#REF!,$D166*(1+(#REF!/100))^$AC$3,0)</f>
        <v>#REF!</v>
      </c>
      <c r="AD166" s="25" t="e">
        <f>IF($AD$3&lt;=#REF!,$D166*(1+(#REF!/100))^$AD$3,0)</f>
        <v>#REF!</v>
      </c>
      <c r="AE166" s="25" t="e">
        <f>IF($AE$3&lt;=#REF!,$D166*(1+(#REF!/100))^$AE$3,0)</f>
        <v>#REF!</v>
      </c>
      <c r="AF166" s="25" t="e">
        <f>IF($AF$3&lt;=#REF!,$D166*(1+(#REF!/100))^$AF$3,0)</f>
        <v>#REF!</v>
      </c>
      <c r="AG166" s="25" t="e">
        <f>IF($AG$3&lt;=#REF!,$D166*(1+(#REF!/100))^$AG$3,0)</f>
        <v>#REF!</v>
      </c>
      <c r="AH166" s="25" t="e">
        <f>IF($AH$3&lt;=#REF!,$D166*(1+(#REF!/100))^$AH$3,0)</f>
        <v>#REF!</v>
      </c>
      <c r="AI166" s="25" t="e">
        <f>IF($AI$3&lt;=#REF!,$D166*(1+(#REF!/100))^$AI$3,0)</f>
        <v>#REF!</v>
      </c>
      <c r="AJ166" s="17" t="e">
        <f>IF($AJ$3&lt;=#REF!,$D166*(1+(#REF!/100))^$AJ$3,0)</f>
        <v>#REF!</v>
      </c>
      <c r="AK166" s="17" t="e">
        <f>IF($AK$3&lt;=#REF!,$D166*(1+(#REF!/100))^$AK$3,0)</f>
        <v>#REF!</v>
      </c>
      <c r="AL166" s="17" t="e">
        <f>IF($AL$3&lt;=#REF!,$D166*(1+(#REF!/100))^$AL$3,0)</f>
        <v>#REF!</v>
      </c>
      <c r="AM166" s="17" t="e">
        <f>IF($AM$3&lt;=#REF!,$D166*(1+(#REF!/100))^$AM$3,0)</f>
        <v>#REF!</v>
      </c>
      <c r="AN166" s="17" t="e">
        <f>IF($AN$3&lt;=#REF!,$D166*(1+(#REF!/100))^$AN$3,0)</f>
        <v>#REF!</v>
      </c>
      <c r="AO166" s="17" t="e">
        <f>IF($AO$3&lt;=#REF!,$D166*(1+(#REF!/100))^$AO$3,0)</f>
        <v>#REF!</v>
      </c>
      <c r="AP166" s="17" t="e">
        <f>IF($AP$3&lt;=#REF!,$D166*(1+(#REF!/100))^$AP$3,0)</f>
        <v>#REF!</v>
      </c>
      <c r="AQ166" s="17" t="e">
        <f>IF($AQ$3&lt;=#REF!,$D166*(1+(#REF!/100))^$AQ$3,0)</f>
        <v>#REF!</v>
      </c>
      <c r="AR166" s="17" t="e">
        <f>IF($AR$3&lt;=#REF!,$D166*(1+(#REF!/100))^$AR$3,0)</f>
        <v>#REF!</v>
      </c>
      <c r="AS166" s="17" t="e">
        <f>IF($AS$3&lt;=#REF!,$D166*(1+(#REF!/100))^$AS$3,0)</f>
        <v>#REF!</v>
      </c>
    </row>
    <row r="167" spans="2:45" x14ac:dyDescent="0.25">
      <c r="B167" s="2" t="e">
        <f>#REF!</f>
        <v>#REF!</v>
      </c>
      <c r="C167" s="22">
        <v>500</v>
      </c>
      <c r="D167" s="19" t="e">
        <f>#REF!*#REF!</f>
        <v>#REF!</v>
      </c>
      <c r="E167" s="17" t="e">
        <f>NPV(#REF!,'Costos operativos proyectados'!F167:AI167)</f>
        <v>#REF!</v>
      </c>
      <c r="F167" s="25" t="e">
        <f>IF($F$3&lt;=#REF!,$D167*(1+(#REF!/100))^$F$3,0)</f>
        <v>#REF!</v>
      </c>
      <c r="G167" s="25" t="e">
        <f>IF($G$3&lt;=#REF!,$D167*(1+(#REF!/100))^$G$3,0)</f>
        <v>#REF!</v>
      </c>
      <c r="H167" s="25" t="e">
        <f>IF($H$3&lt;=#REF!,$D167*(1+(#REF!/100))^$H$3,0)</f>
        <v>#REF!</v>
      </c>
      <c r="I167" s="25" t="e">
        <f>IF($I$3&lt;=#REF!,$D167*(1+(#REF!/100))^$I$3,0)</f>
        <v>#REF!</v>
      </c>
      <c r="J167" s="25" t="e">
        <f>IF($J$3&lt;=#REF!,$D167*(1+(#REF!/100))^$J$3,0)</f>
        <v>#REF!</v>
      </c>
      <c r="K167" s="25" t="e">
        <f>IF($K$3&lt;=#REF!,$D167*(1+(#REF!/100))^$K$3,0)</f>
        <v>#REF!</v>
      </c>
      <c r="L167" s="25" t="e">
        <f>IF($L$3&lt;=#REF!,$D167*(1+(#REF!/100))^$L$3,0)</f>
        <v>#REF!</v>
      </c>
      <c r="M167" s="25" t="e">
        <f>IF($M$3&lt;=#REF!,$D167*(1+(#REF!/100))^$M$3,0)</f>
        <v>#REF!</v>
      </c>
      <c r="N167" s="25" t="e">
        <f>IF($N$3&lt;=#REF!,$D167*(1+(#REF!/100))^$N$3,0)</f>
        <v>#REF!</v>
      </c>
      <c r="O167" s="25" t="e">
        <f>IF($O$3&lt;=#REF!,$D167*(1+(#REF!/100))^$O$3,0)</f>
        <v>#REF!</v>
      </c>
      <c r="P167" s="25" t="e">
        <f>IF($P$3&lt;=#REF!,$D167*(1+(#REF!/100))^$P$3,0)</f>
        <v>#REF!</v>
      </c>
      <c r="Q167" s="25" t="e">
        <f>IF($Q$3&lt;=#REF!,$D167*(1+(#REF!/100))^$Q$3,0)</f>
        <v>#REF!</v>
      </c>
      <c r="R167" s="25" t="e">
        <f>IF($R$3&lt;=#REF!,$D167*(1+(#REF!/100))^$R$3,0)</f>
        <v>#REF!</v>
      </c>
      <c r="S167" s="25" t="e">
        <f>IF($S$3&lt;=#REF!,$D167*(1+(#REF!/100))^$S$3,0)</f>
        <v>#REF!</v>
      </c>
      <c r="T167" s="25" t="e">
        <f>IF($T$3&lt;=#REF!,$D167*(1+(#REF!/100))^$T$3,0)</f>
        <v>#REF!</v>
      </c>
      <c r="U167" s="25" t="e">
        <f>IF($U$3&lt;=#REF!,$D167*(1+(#REF!/100))^$U$3,0)</f>
        <v>#REF!</v>
      </c>
      <c r="V167" s="25" t="e">
        <f>IF($V$3&lt;=#REF!,$D167*(1+(#REF!/100))^$V$3,0)</f>
        <v>#REF!</v>
      </c>
      <c r="W167" s="25" t="e">
        <f>IF($W$3&lt;=#REF!,$D167*(1+(#REF!/100))^$W$3,0)</f>
        <v>#REF!</v>
      </c>
      <c r="X167" s="25" t="e">
        <f>IF($X$3&lt;=#REF!,$D167*(1+(#REF!/100))^$X$3,0)</f>
        <v>#REF!</v>
      </c>
      <c r="Y167" s="25" t="e">
        <f>IF($Y$3&lt;=#REF!,$D167*(1+(#REF!/100))^$Y$3,0)</f>
        <v>#REF!</v>
      </c>
      <c r="Z167" s="25" t="e">
        <f>IF($Z$3&lt;=#REF!,$D167*(1+(#REF!/100))^$Z$3,0)</f>
        <v>#REF!</v>
      </c>
      <c r="AA167" s="25" t="e">
        <f>IF($AA$3&lt;=#REF!,$D167*(1+(#REF!/100))^$AA$3,0)</f>
        <v>#REF!</v>
      </c>
      <c r="AB167" s="25" t="e">
        <f>IF($AB$3&lt;=#REF!,$D167*(1+(#REF!/100))^$AB$3,0)</f>
        <v>#REF!</v>
      </c>
      <c r="AC167" s="25" t="e">
        <f>IF($AC$3&lt;=#REF!,$D167*(1+(#REF!/100))^$AC$3,0)</f>
        <v>#REF!</v>
      </c>
      <c r="AD167" s="25" t="e">
        <f>IF($AD$3&lt;=#REF!,$D167*(1+(#REF!/100))^$AD$3,0)</f>
        <v>#REF!</v>
      </c>
      <c r="AE167" s="25" t="e">
        <f>IF($AE$3&lt;=#REF!,$D167*(1+(#REF!/100))^$AE$3,0)</f>
        <v>#REF!</v>
      </c>
      <c r="AF167" s="25" t="e">
        <f>IF($AF$3&lt;=#REF!,$D167*(1+(#REF!/100))^$AF$3,0)</f>
        <v>#REF!</v>
      </c>
      <c r="AG167" s="25" t="e">
        <f>IF($AG$3&lt;=#REF!,$D167*(1+(#REF!/100))^$AG$3,0)</f>
        <v>#REF!</v>
      </c>
      <c r="AH167" s="25" t="e">
        <f>IF($AH$3&lt;=#REF!,$D167*(1+(#REF!/100))^$AH$3,0)</f>
        <v>#REF!</v>
      </c>
      <c r="AI167" s="25" t="e">
        <f>IF($AI$3&lt;=#REF!,$D167*(1+(#REF!/100))^$AI$3,0)</f>
        <v>#REF!</v>
      </c>
      <c r="AJ167" s="17" t="e">
        <f>IF($AJ$3&lt;=#REF!,$D167*(1+(#REF!/100))^$AJ$3,0)</f>
        <v>#REF!</v>
      </c>
      <c r="AK167" s="17" t="e">
        <f>IF($AK$3&lt;=#REF!,$D167*(1+(#REF!/100))^$AK$3,0)</f>
        <v>#REF!</v>
      </c>
      <c r="AL167" s="17" t="e">
        <f>IF($AL$3&lt;=#REF!,$D167*(1+(#REF!/100))^$AL$3,0)</f>
        <v>#REF!</v>
      </c>
      <c r="AM167" s="17" t="e">
        <f>IF($AM$3&lt;=#REF!,$D167*(1+(#REF!/100))^$AM$3,0)</f>
        <v>#REF!</v>
      </c>
      <c r="AN167" s="17" t="e">
        <f>IF($AN$3&lt;=#REF!,$D167*(1+(#REF!/100))^$AN$3,0)</f>
        <v>#REF!</v>
      </c>
      <c r="AO167" s="17" t="e">
        <f>IF($AO$3&lt;=#REF!,$D167*(1+(#REF!/100))^$AO$3,0)</f>
        <v>#REF!</v>
      </c>
      <c r="AP167" s="17" t="e">
        <f>IF($AP$3&lt;=#REF!,$D167*(1+(#REF!/100))^$AP$3,0)</f>
        <v>#REF!</v>
      </c>
      <c r="AQ167" s="17" t="e">
        <f>IF($AQ$3&lt;=#REF!,$D167*(1+(#REF!/100))^$AQ$3,0)</f>
        <v>#REF!</v>
      </c>
      <c r="AR167" s="17" t="e">
        <f>IF($AR$3&lt;=#REF!,$D167*(1+(#REF!/100))^$AR$3,0)</f>
        <v>#REF!</v>
      </c>
      <c r="AS167" s="17" t="e">
        <f>IF($AS$3&lt;=#REF!,$D167*(1+(#REF!/100))^$AS$3,0)</f>
        <v>#REF!</v>
      </c>
    </row>
    <row r="168" spans="2:45" x14ac:dyDescent="0.25">
      <c r="B168" s="2" t="e">
        <f>#REF!</f>
        <v>#REF!</v>
      </c>
      <c r="C168" s="20">
        <v>477</v>
      </c>
      <c r="D168" s="19" t="e">
        <f>#REF!*#REF!</f>
        <v>#REF!</v>
      </c>
      <c r="E168" s="17" t="e">
        <f>NPV(#REF!,'Costos operativos proyectados'!F168:AI168)</f>
        <v>#REF!</v>
      </c>
      <c r="F168" s="25" t="e">
        <f>IF($F$3&lt;=#REF!,$D168*(1+(#REF!/100))^$F$3,0)</f>
        <v>#REF!</v>
      </c>
      <c r="G168" s="25" t="e">
        <f>IF($G$3&lt;=#REF!,$D168*(1+(#REF!/100))^$G$3,0)</f>
        <v>#REF!</v>
      </c>
      <c r="H168" s="25" t="e">
        <f>IF($H$3&lt;=#REF!,$D168*(1+(#REF!/100))^$H$3,0)</f>
        <v>#REF!</v>
      </c>
      <c r="I168" s="25" t="e">
        <f>IF($I$3&lt;=#REF!,$D168*(1+(#REF!/100))^$I$3,0)</f>
        <v>#REF!</v>
      </c>
      <c r="J168" s="25" t="e">
        <f>IF($J$3&lt;=#REF!,$D168*(1+(#REF!/100))^$J$3,0)</f>
        <v>#REF!</v>
      </c>
      <c r="K168" s="25" t="e">
        <f>IF($K$3&lt;=#REF!,$D168*(1+(#REF!/100))^$K$3,0)</f>
        <v>#REF!</v>
      </c>
      <c r="L168" s="25" t="e">
        <f>IF($L$3&lt;=#REF!,$D168*(1+(#REF!/100))^$L$3,0)</f>
        <v>#REF!</v>
      </c>
      <c r="M168" s="25" t="e">
        <f>IF($M$3&lt;=#REF!,$D168*(1+(#REF!/100))^$M$3,0)</f>
        <v>#REF!</v>
      </c>
      <c r="N168" s="25" t="e">
        <f>IF($N$3&lt;=#REF!,$D168*(1+(#REF!/100))^$N$3,0)</f>
        <v>#REF!</v>
      </c>
      <c r="O168" s="25" t="e">
        <f>IF($O$3&lt;=#REF!,$D168*(1+(#REF!/100))^$O$3,0)</f>
        <v>#REF!</v>
      </c>
      <c r="P168" s="25" t="e">
        <f>IF($P$3&lt;=#REF!,$D168*(1+(#REF!/100))^$P$3,0)</f>
        <v>#REF!</v>
      </c>
      <c r="Q168" s="25" t="e">
        <f>IF($Q$3&lt;=#REF!,$D168*(1+(#REF!/100))^$Q$3,0)</f>
        <v>#REF!</v>
      </c>
      <c r="R168" s="25" t="e">
        <f>IF($R$3&lt;=#REF!,$D168*(1+(#REF!/100))^$R$3,0)</f>
        <v>#REF!</v>
      </c>
      <c r="S168" s="25" t="e">
        <f>IF($S$3&lt;=#REF!,$D168*(1+(#REF!/100))^$S$3,0)</f>
        <v>#REF!</v>
      </c>
      <c r="T168" s="25" t="e">
        <f>IF($T$3&lt;=#REF!,$D168*(1+(#REF!/100))^$T$3,0)</f>
        <v>#REF!</v>
      </c>
      <c r="U168" s="25" t="e">
        <f>IF($U$3&lt;=#REF!,$D168*(1+(#REF!/100))^$U$3,0)</f>
        <v>#REF!</v>
      </c>
      <c r="V168" s="25" t="e">
        <f>IF($V$3&lt;=#REF!,$D168*(1+(#REF!/100))^$V$3,0)</f>
        <v>#REF!</v>
      </c>
      <c r="W168" s="25" t="e">
        <f>IF($W$3&lt;=#REF!,$D168*(1+(#REF!/100))^$W$3,0)</f>
        <v>#REF!</v>
      </c>
      <c r="X168" s="25" t="e">
        <f>IF($X$3&lt;=#REF!,$D168*(1+(#REF!/100))^$X$3,0)</f>
        <v>#REF!</v>
      </c>
      <c r="Y168" s="25" t="e">
        <f>IF($Y$3&lt;=#REF!,$D168*(1+(#REF!/100))^$Y$3,0)</f>
        <v>#REF!</v>
      </c>
      <c r="Z168" s="25" t="e">
        <f>IF($Z$3&lt;=#REF!,$D168*(1+(#REF!/100))^$Z$3,0)</f>
        <v>#REF!</v>
      </c>
      <c r="AA168" s="25" t="e">
        <f>IF($AA$3&lt;=#REF!,$D168*(1+(#REF!/100))^$AA$3,0)</f>
        <v>#REF!</v>
      </c>
      <c r="AB168" s="25" t="e">
        <f>IF($AB$3&lt;=#REF!,$D168*(1+(#REF!/100))^$AB$3,0)</f>
        <v>#REF!</v>
      </c>
      <c r="AC168" s="25" t="e">
        <f>IF($AC$3&lt;=#REF!,$D168*(1+(#REF!/100))^$AC$3,0)</f>
        <v>#REF!</v>
      </c>
      <c r="AD168" s="25" t="e">
        <f>IF($AD$3&lt;=#REF!,$D168*(1+(#REF!/100))^$AD$3,0)</f>
        <v>#REF!</v>
      </c>
      <c r="AE168" s="25" t="e">
        <f>IF($AE$3&lt;=#REF!,$D168*(1+(#REF!/100))^$AE$3,0)</f>
        <v>#REF!</v>
      </c>
      <c r="AF168" s="25" t="e">
        <f>IF($AF$3&lt;=#REF!,$D168*(1+(#REF!/100))^$AF$3,0)</f>
        <v>#REF!</v>
      </c>
      <c r="AG168" s="25" t="e">
        <f>IF($AG$3&lt;=#REF!,$D168*(1+(#REF!/100))^$AG$3,0)</f>
        <v>#REF!</v>
      </c>
      <c r="AH168" s="25" t="e">
        <f>IF($AH$3&lt;=#REF!,$D168*(1+(#REF!/100))^$AH$3,0)</f>
        <v>#REF!</v>
      </c>
      <c r="AI168" s="25" t="e">
        <f>IF($AI$3&lt;=#REF!,$D168*(1+(#REF!/100))^$AI$3,0)</f>
        <v>#REF!</v>
      </c>
      <c r="AJ168" s="17" t="e">
        <f>IF($AJ$3&lt;=#REF!,$D168*(1+(#REF!/100))^$AJ$3,0)</f>
        <v>#REF!</v>
      </c>
      <c r="AK168" s="17" t="e">
        <f>IF($AK$3&lt;=#REF!,$D168*(1+(#REF!/100))^$AK$3,0)</f>
        <v>#REF!</v>
      </c>
      <c r="AL168" s="17" t="e">
        <f>IF($AL$3&lt;=#REF!,$D168*(1+(#REF!/100))^$AL$3,0)</f>
        <v>#REF!</v>
      </c>
      <c r="AM168" s="17" t="e">
        <f>IF($AM$3&lt;=#REF!,$D168*(1+(#REF!/100))^$AM$3,0)</f>
        <v>#REF!</v>
      </c>
      <c r="AN168" s="17" t="e">
        <f>IF($AN$3&lt;=#REF!,$D168*(1+(#REF!/100))^$AN$3,0)</f>
        <v>#REF!</v>
      </c>
      <c r="AO168" s="17" t="e">
        <f>IF($AO$3&lt;=#REF!,$D168*(1+(#REF!/100))^$AO$3,0)</f>
        <v>#REF!</v>
      </c>
      <c r="AP168" s="17" t="e">
        <f>IF($AP$3&lt;=#REF!,$D168*(1+(#REF!/100))^$AP$3,0)</f>
        <v>#REF!</v>
      </c>
      <c r="AQ168" s="17" t="e">
        <f>IF($AQ$3&lt;=#REF!,$D168*(1+(#REF!/100))^$AQ$3,0)</f>
        <v>#REF!</v>
      </c>
      <c r="AR168" s="17" t="e">
        <f>IF($AR$3&lt;=#REF!,$D168*(1+(#REF!/100))^$AR$3,0)</f>
        <v>#REF!</v>
      </c>
      <c r="AS168" s="17" t="e">
        <f>IF($AS$3&lt;=#REF!,$D168*(1+(#REF!/100))^$AS$3,0)</f>
        <v>#REF!</v>
      </c>
    </row>
    <row r="169" spans="2:45" x14ac:dyDescent="0.25">
      <c r="B169" s="2" t="e">
        <f>#REF!</f>
        <v>#REF!</v>
      </c>
      <c r="C169" s="20">
        <v>350</v>
      </c>
      <c r="D169" s="19" t="e">
        <f>#REF!*#REF!</f>
        <v>#REF!</v>
      </c>
      <c r="E169" s="17" t="e">
        <f>NPV(#REF!,'Costos operativos proyectados'!F169:AI169)</f>
        <v>#REF!</v>
      </c>
      <c r="F169" s="25" t="e">
        <f>IF($F$3&lt;=#REF!,$D169*(1+(#REF!/100))^$F$3,0)</f>
        <v>#REF!</v>
      </c>
      <c r="G169" s="25" t="e">
        <f>IF($G$3&lt;=#REF!,$D169*(1+(#REF!/100))^$G$3,0)</f>
        <v>#REF!</v>
      </c>
      <c r="H169" s="25" t="e">
        <f>IF($H$3&lt;=#REF!,$D169*(1+(#REF!/100))^$H$3,0)</f>
        <v>#REF!</v>
      </c>
      <c r="I169" s="25" t="e">
        <f>IF($I$3&lt;=#REF!,$D169*(1+(#REF!/100))^$I$3,0)</f>
        <v>#REF!</v>
      </c>
      <c r="J169" s="25" t="e">
        <f>IF($J$3&lt;=#REF!,$D169*(1+(#REF!/100))^$J$3,0)</f>
        <v>#REF!</v>
      </c>
      <c r="K169" s="25" t="e">
        <f>IF($K$3&lt;=#REF!,$D169*(1+(#REF!/100))^$K$3,0)</f>
        <v>#REF!</v>
      </c>
      <c r="L169" s="25" t="e">
        <f>IF($L$3&lt;=#REF!,$D169*(1+(#REF!/100))^$L$3,0)</f>
        <v>#REF!</v>
      </c>
      <c r="M169" s="25" t="e">
        <f>IF($M$3&lt;=#REF!,$D169*(1+(#REF!/100))^$M$3,0)</f>
        <v>#REF!</v>
      </c>
      <c r="N169" s="25" t="e">
        <f>IF($N$3&lt;=#REF!,$D169*(1+(#REF!/100))^$N$3,0)</f>
        <v>#REF!</v>
      </c>
      <c r="O169" s="25" t="e">
        <f>IF($O$3&lt;=#REF!,$D169*(1+(#REF!/100))^$O$3,0)</f>
        <v>#REF!</v>
      </c>
      <c r="P169" s="25" t="e">
        <f>IF($P$3&lt;=#REF!,$D169*(1+(#REF!/100))^$P$3,0)</f>
        <v>#REF!</v>
      </c>
      <c r="Q169" s="25" t="e">
        <f>IF($Q$3&lt;=#REF!,$D169*(1+(#REF!/100))^$Q$3,0)</f>
        <v>#REF!</v>
      </c>
      <c r="R169" s="25" t="e">
        <f>IF($R$3&lt;=#REF!,$D169*(1+(#REF!/100))^$R$3,0)</f>
        <v>#REF!</v>
      </c>
      <c r="S169" s="25" t="e">
        <f>IF($S$3&lt;=#REF!,$D169*(1+(#REF!/100))^$S$3,0)</f>
        <v>#REF!</v>
      </c>
      <c r="T169" s="25" t="e">
        <f>IF($T$3&lt;=#REF!,$D169*(1+(#REF!/100))^$T$3,0)</f>
        <v>#REF!</v>
      </c>
      <c r="U169" s="25" t="e">
        <f>IF($U$3&lt;=#REF!,$D169*(1+(#REF!/100))^$U$3,0)</f>
        <v>#REF!</v>
      </c>
      <c r="V169" s="25" t="e">
        <f>IF($V$3&lt;=#REF!,$D169*(1+(#REF!/100))^$V$3,0)</f>
        <v>#REF!</v>
      </c>
      <c r="W169" s="25" t="e">
        <f>IF($W$3&lt;=#REF!,$D169*(1+(#REF!/100))^$W$3,0)</f>
        <v>#REF!</v>
      </c>
      <c r="X169" s="25" t="e">
        <f>IF($X$3&lt;=#REF!,$D169*(1+(#REF!/100))^$X$3,0)</f>
        <v>#REF!</v>
      </c>
      <c r="Y169" s="25" t="e">
        <f>IF($Y$3&lt;=#REF!,$D169*(1+(#REF!/100))^$Y$3,0)</f>
        <v>#REF!</v>
      </c>
      <c r="Z169" s="25" t="e">
        <f>IF($Z$3&lt;=#REF!,$D169*(1+(#REF!/100))^$Z$3,0)</f>
        <v>#REF!</v>
      </c>
      <c r="AA169" s="25" t="e">
        <f>IF($AA$3&lt;=#REF!,$D169*(1+(#REF!/100))^$AA$3,0)</f>
        <v>#REF!</v>
      </c>
      <c r="AB169" s="25" t="e">
        <f>IF($AB$3&lt;=#REF!,$D169*(1+(#REF!/100))^$AB$3,0)</f>
        <v>#REF!</v>
      </c>
      <c r="AC169" s="25" t="e">
        <f>IF($AC$3&lt;=#REF!,$D169*(1+(#REF!/100))^$AC$3,0)</f>
        <v>#REF!</v>
      </c>
      <c r="AD169" s="25" t="e">
        <f>IF($AD$3&lt;=#REF!,$D169*(1+(#REF!/100))^$AD$3,0)</f>
        <v>#REF!</v>
      </c>
      <c r="AE169" s="25" t="e">
        <f>IF($AE$3&lt;=#REF!,$D169*(1+(#REF!/100))^$AE$3,0)</f>
        <v>#REF!</v>
      </c>
      <c r="AF169" s="25" t="e">
        <f>IF($AF$3&lt;=#REF!,$D169*(1+(#REF!/100))^$AF$3,0)</f>
        <v>#REF!</v>
      </c>
      <c r="AG169" s="25" t="e">
        <f>IF($AG$3&lt;=#REF!,$D169*(1+(#REF!/100))^$AG$3,0)</f>
        <v>#REF!</v>
      </c>
      <c r="AH169" s="25" t="e">
        <f>IF($AH$3&lt;=#REF!,$D169*(1+(#REF!/100))^$AH$3,0)</f>
        <v>#REF!</v>
      </c>
      <c r="AI169" s="25" t="e">
        <f>IF($AI$3&lt;=#REF!,$D169*(1+(#REF!/100))^$AI$3,0)</f>
        <v>#REF!</v>
      </c>
      <c r="AJ169" s="17" t="e">
        <f>IF($AJ$3&lt;=#REF!,$D169*(1+(#REF!/100))^$AJ$3,0)</f>
        <v>#REF!</v>
      </c>
      <c r="AK169" s="17" t="e">
        <f>IF($AK$3&lt;=#REF!,$D169*(1+(#REF!/100))^$AK$3,0)</f>
        <v>#REF!</v>
      </c>
      <c r="AL169" s="17" t="e">
        <f>IF($AL$3&lt;=#REF!,$D169*(1+(#REF!/100))^$AL$3,0)</f>
        <v>#REF!</v>
      </c>
      <c r="AM169" s="17" t="e">
        <f>IF($AM$3&lt;=#REF!,$D169*(1+(#REF!/100))^$AM$3,0)</f>
        <v>#REF!</v>
      </c>
      <c r="AN169" s="17" t="e">
        <f>IF($AN$3&lt;=#REF!,$D169*(1+(#REF!/100))^$AN$3,0)</f>
        <v>#REF!</v>
      </c>
      <c r="AO169" s="17" t="e">
        <f>IF($AO$3&lt;=#REF!,$D169*(1+(#REF!/100))^$AO$3,0)</f>
        <v>#REF!</v>
      </c>
      <c r="AP169" s="17" t="e">
        <f>IF($AP$3&lt;=#REF!,$D169*(1+(#REF!/100))^$AP$3,0)</f>
        <v>#REF!</v>
      </c>
      <c r="AQ169" s="17" t="e">
        <f>IF($AQ$3&lt;=#REF!,$D169*(1+(#REF!/100))^$AQ$3,0)</f>
        <v>#REF!</v>
      </c>
      <c r="AR169" s="17" t="e">
        <f>IF($AR$3&lt;=#REF!,$D169*(1+(#REF!/100))^$AR$3,0)</f>
        <v>#REF!</v>
      </c>
      <c r="AS169" s="17" t="e">
        <f>IF($AS$3&lt;=#REF!,$D169*(1+(#REF!/100))^$AS$3,0)</f>
        <v>#REF!</v>
      </c>
    </row>
    <row r="170" spans="2:45" x14ac:dyDescent="0.25">
      <c r="B170" s="2" t="e">
        <f>#REF!</f>
        <v>#REF!</v>
      </c>
      <c r="C170" s="20">
        <v>336</v>
      </c>
      <c r="D170" s="19" t="e">
        <f>#REF!*#REF!</f>
        <v>#REF!</v>
      </c>
      <c r="E170" s="17" t="e">
        <f>NPV(#REF!,'Costos operativos proyectados'!F170:AI170)</f>
        <v>#REF!</v>
      </c>
      <c r="F170" s="25" t="e">
        <f>IF($F$3&lt;=#REF!,$D170*(1+(#REF!/100))^$F$3,0)</f>
        <v>#REF!</v>
      </c>
      <c r="G170" s="25" t="e">
        <f>IF($G$3&lt;=#REF!,$D170*(1+(#REF!/100))^$G$3,0)</f>
        <v>#REF!</v>
      </c>
      <c r="H170" s="25" t="e">
        <f>IF($H$3&lt;=#REF!,$D170*(1+(#REF!/100))^$H$3,0)</f>
        <v>#REF!</v>
      </c>
      <c r="I170" s="25" t="e">
        <f>IF($I$3&lt;=#REF!,$D170*(1+(#REF!/100))^$I$3,0)</f>
        <v>#REF!</v>
      </c>
      <c r="J170" s="25" t="e">
        <f>IF($J$3&lt;=#REF!,$D170*(1+(#REF!/100))^$J$3,0)</f>
        <v>#REF!</v>
      </c>
      <c r="K170" s="25" t="e">
        <f>IF($K$3&lt;=#REF!,$D170*(1+(#REF!/100))^$K$3,0)</f>
        <v>#REF!</v>
      </c>
      <c r="L170" s="25" t="e">
        <f>IF($L$3&lt;=#REF!,$D170*(1+(#REF!/100))^$L$3,0)</f>
        <v>#REF!</v>
      </c>
      <c r="M170" s="25" t="e">
        <f>IF($M$3&lt;=#REF!,$D170*(1+(#REF!/100))^$M$3,0)</f>
        <v>#REF!</v>
      </c>
      <c r="N170" s="25" t="e">
        <f>IF($N$3&lt;=#REF!,$D170*(1+(#REF!/100))^$N$3,0)</f>
        <v>#REF!</v>
      </c>
      <c r="O170" s="25" t="e">
        <f>IF($O$3&lt;=#REF!,$D170*(1+(#REF!/100))^$O$3,0)</f>
        <v>#REF!</v>
      </c>
      <c r="P170" s="25" t="e">
        <f>IF($P$3&lt;=#REF!,$D170*(1+(#REF!/100))^$P$3,0)</f>
        <v>#REF!</v>
      </c>
      <c r="Q170" s="25" t="e">
        <f>IF($Q$3&lt;=#REF!,$D170*(1+(#REF!/100))^$Q$3,0)</f>
        <v>#REF!</v>
      </c>
      <c r="R170" s="25" t="e">
        <f>IF($R$3&lt;=#REF!,$D170*(1+(#REF!/100))^$R$3,0)</f>
        <v>#REF!</v>
      </c>
      <c r="S170" s="25" t="e">
        <f>IF($S$3&lt;=#REF!,$D170*(1+(#REF!/100))^$S$3,0)</f>
        <v>#REF!</v>
      </c>
      <c r="T170" s="25" t="e">
        <f>IF($T$3&lt;=#REF!,$D170*(1+(#REF!/100))^$T$3,0)</f>
        <v>#REF!</v>
      </c>
      <c r="U170" s="25" t="e">
        <f>IF($U$3&lt;=#REF!,$D170*(1+(#REF!/100))^$U$3,0)</f>
        <v>#REF!</v>
      </c>
      <c r="V170" s="25" t="e">
        <f>IF($V$3&lt;=#REF!,$D170*(1+(#REF!/100))^$V$3,0)</f>
        <v>#REF!</v>
      </c>
      <c r="W170" s="25" t="e">
        <f>IF($W$3&lt;=#REF!,$D170*(1+(#REF!/100))^$W$3,0)</f>
        <v>#REF!</v>
      </c>
      <c r="X170" s="25" t="e">
        <f>IF($X$3&lt;=#REF!,$D170*(1+(#REF!/100))^$X$3,0)</f>
        <v>#REF!</v>
      </c>
      <c r="Y170" s="25" t="e">
        <f>IF($Y$3&lt;=#REF!,$D170*(1+(#REF!/100))^$Y$3,0)</f>
        <v>#REF!</v>
      </c>
      <c r="Z170" s="25" t="e">
        <f>IF($Z$3&lt;=#REF!,$D170*(1+(#REF!/100))^$Z$3,0)</f>
        <v>#REF!</v>
      </c>
      <c r="AA170" s="25" t="e">
        <f>IF($AA$3&lt;=#REF!,$D170*(1+(#REF!/100))^$AA$3,0)</f>
        <v>#REF!</v>
      </c>
      <c r="AB170" s="25" t="e">
        <f>IF($AB$3&lt;=#REF!,$D170*(1+(#REF!/100))^$AB$3,0)</f>
        <v>#REF!</v>
      </c>
      <c r="AC170" s="25" t="e">
        <f>IF($AC$3&lt;=#REF!,$D170*(1+(#REF!/100))^$AC$3,0)</f>
        <v>#REF!</v>
      </c>
      <c r="AD170" s="25" t="e">
        <f>IF($AD$3&lt;=#REF!,$D170*(1+(#REF!/100))^$AD$3,0)</f>
        <v>#REF!</v>
      </c>
      <c r="AE170" s="25" t="e">
        <f>IF($AE$3&lt;=#REF!,$D170*(1+(#REF!/100))^$AE$3,0)</f>
        <v>#REF!</v>
      </c>
      <c r="AF170" s="25" t="e">
        <f>IF($AF$3&lt;=#REF!,$D170*(1+(#REF!/100))^$AF$3,0)</f>
        <v>#REF!</v>
      </c>
      <c r="AG170" s="25" t="e">
        <f>IF($AG$3&lt;=#REF!,$D170*(1+(#REF!/100))^$AG$3,0)</f>
        <v>#REF!</v>
      </c>
      <c r="AH170" s="25" t="e">
        <f>IF($AH$3&lt;=#REF!,$D170*(1+(#REF!/100))^$AH$3,0)</f>
        <v>#REF!</v>
      </c>
      <c r="AI170" s="25" t="e">
        <f>IF($AI$3&lt;=#REF!,$D170*(1+(#REF!/100))^$AI$3,0)</f>
        <v>#REF!</v>
      </c>
      <c r="AJ170" s="17" t="e">
        <f>IF($AJ$3&lt;=#REF!,$D170*(1+(#REF!/100))^$AJ$3,0)</f>
        <v>#REF!</v>
      </c>
      <c r="AK170" s="17" t="e">
        <f>IF($AK$3&lt;=#REF!,$D170*(1+(#REF!/100))^$AK$3,0)</f>
        <v>#REF!</v>
      </c>
      <c r="AL170" s="17" t="e">
        <f>IF($AL$3&lt;=#REF!,$D170*(1+(#REF!/100))^$AL$3,0)</f>
        <v>#REF!</v>
      </c>
      <c r="AM170" s="17" t="e">
        <f>IF($AM$3&lt;=#REF!,$D170*(1+(#REF!/100))^$AM$3,0)</f>
        <v>#REF!</v>
      </c>
      <c r="AN170" s="17" t="e">
        <f>IF($AN$3&lt;=#REF!,$D170*(1+(#REF!/100))^$AN$3,0)</f>
        <v>#REF!</v>
      </c>
      <c r="AO170" s="17" t="e">
        <f>IF($AO$3&lt;=#REF!,$D170*(1+(#REF!/100))^$AO$3,0)</f>
        <v>#REF!</v>
      </c>
      <c r="AP170" s="17" t="e">
        <f>IF($AP$3&lt;=#REF!,$D170*(1+(#REF!/100))^$AP$3,0)</f>
        <v>#REF!</v>
      </c>
      <c r="AQ170" s="17" t="e">
        <f>IF($AQ$3&lt;=#REF!,$D170*(1+(#REF!/100))^$AQ$3,0)</f>
        <v>#REF!</v>
      </c>
      <c r="AR170" s="17" t="e">
        <f>IF($AR$3&lt;=#REF!,$D170*(1+(#REF!/100))^$AR$3,0)</f>
        <v>#REF!</v>
      </c>
      <c r="AS170" s="17" t="e">
        <f>IF($AS$3&lt;=#REF!,$D170*(1+(#REF!/100))^$AS$3,0)</f>
        <v>#REF!</v>
      </c>
    </row>
    <row r="171" spans="2:45" x14ac:dyDescent="0.25">
      <c r="B171" s="2" t="e">
        <f>#REF!</f>
        <v>#REF!</v>
      </c>
      <c r="C171" s="20">
        <v>266</v>
      </c>
      <c r="D171" s="19" t="e">
        <f>#REF!*#REF!</f>
        <v>#REF!</v>
      </c>
      <c r="E171" s="17" t="e">
        <f>NPV(#REF!,'Costos operativos proyectados'!F171:AI171)</f>
        <v>#REF!</v>
      </c>
      <c r="F171" s="25" t="e">
        <f>IF($F$3&lt;=#REF!,$D171*(1+(#REF!/100))^$F$3,0)</f>
        <v>#REF!</v>
      </c>
      <c r="G171" s="25" t="e">
        <f>IF($G$3&lt;=#REF!,$D171*(1+(#REF!/100))^$G$3,0)</f>
        <v>#REF!</v>
      </c>
      <c r="H171" s="25" t="e">
        <f>IF($H$3&lt;=#REF!,$D171*(1+(#REF!/100))^$H$3,0)</f>
        <v>#REF!</v>
      </c>
      <c r="I171" s="25" t="e">
        <f>IF($I$3&lt;=#REF!,$D171*(1+(#REF!/100))^$I$3,0)</f>
        <v>#REF!</v>
      </c>
      <c r="J171" s="25" t="e">
        <f>IF($J$3&lt;=#REF!,$D171*(1+(#REF!/100))^$J$3,0)</f>
        <v>#REF!</v>
      </c>
      <c r="K171" s="25" t="e">
        <f>IF($K$3&lt;=#REF!,$D171*(1+(#REF!/100))^$K$3,0)</f>
        <v>#REF!</v>
      </c>
      <c r="L171" s="25" t="e">
        <f>IF($L$3&lt;=#REF!,$D171*(1+(#REF!/100))^$L$3,0)</f>
        <v>#REF!</v>
      </c>
      <c r="M171" s="25" t="e">
        <f>IF($M$3&lt;=#REF!,$D171*(1+(#REF!/100))^$M$3,0)</f>
        <v>#REF!</v>
      </c>
      <c r="N171" s="25" t="e">
        <f>IF($N$3&lt;=#REF!,$D171*(1+(#REF!/100))^$N$3,0)</f>
        <v>#REF!</v>
      </c>
      <c r="O171" s="25" t="e">
        <f>IF($O$3&lt;=#REF!,$D171*(1+(#REF!/100))^$O$3,0)</f>
        <v>#REF!</v>
      </c>
      <c r="P171" s="25" t="e">
        <f>IF($P$3&lt;=#REF!,$D171*(1+(#REF!/100))^$P$3,0)</f>
        <v>#REF!</v>
      </c>
      <c r="Q171" s="25" t="e">
        <f>IF($Q$3&lt;=#REF!,$D171*(1+(#REF!/100))^$Q$3,0)</f>
        <v>#REF!</v>
      </c>
      <c r="R171" s="25" t="e">
        <f>IF($R$3&lt;=#REF!,$D171*(1+(#REF!/100))^$R$3,0)</f>
        <v>#REF!</v>
      </c>
      <c r="S171" s="25" t="e">
        <f>IF($S$3&lt;=#REF!,$D171*(1+(#REF!/100))^$S$3,0)</f>
        <v>#REF!</v>
      </c>
      <c r="T171" s="25" t="e">
        <f>IF($T$3&lt;=#REF!,$D171*(1+(#REF!/100))^$T$3,0)</f>
        <v>#REF!</v>
      </c>
      <c r="U171" s="25" t="e">
        <f>IF($U$3&lt;=#REF!,$D171*(1+(#REF!/100))^$U$3,0)</f>
        <v>#REF!</v>
      </c>
      <c r="V171" s="25" t="e">
        <f>IF($V$3&lt;=#REF!,$D171*(1+(#REF!/100))^$V$3,0)</f>
        <v>#REF!</v>
      </c>
      <c r="W171" s="25" t="e">
        <f>IF($W$3&lt;=#REF!,$D171*(1+(#REF!/100))^$W$3,0)</f>
        <v>#REF!</v>
      </c>
      <c r="X171" s="25" t="e">
        <f>IF($X$3&lt;=#REF!,$D171*(1+(#REF!/100))^$X$3,0)</f>
        <v>#REF!</v>
      </c>
      <c r="Y171" s="25" t="e">
        <f>IF($Y$3&lt;=#REF!,$D171*(1+(#REF!/100))^$Y$3,0)</f>
        <v>#REF!</v>
      </c>
      <c r="Z171" s="25" t="e">
        <f>IF($Z$3&lt;=#REF!,$D171*(1+(#REF!/100))^$Z$3,0)</f>
        <v>#REF!</v>
      </c>
      <c r="AA171" s="25" t="e">
        <f>IF($AA$3&lt;=#REF!,$D171*(1+(#REF!/100))^$AA$3,0)</f>
        <v>#REF!</v>
      </c>
      <c r="AB171" s="25" t="e">
        <f>IF($AB$3&lt;=#REF!,$D171*(1+(#REF!/100))^$AB$3,0)</f>
        <v>#REF!</v>
      </c>
      <c r="AC171" s="25" t="e">
        <f>IF($AC$3&lt;=#REF!,$D171*(1+(#REF!/100))^$AC$3,0)</f>
        <v>#REF!</v>
      </c>
      <c r="AD171" s="25" t="e">
        <f>IF($AD$3&lt;=#REF!,$D171*(1+(#REF!/100))^$AD$3,0)</f>
        <v>#REF!</v>
      </c>
      <c r="AE171" s="25" t="e">
        <f>IF($AE$3&lt;=#REF!,$D171*(1+(#REF!/100))^$AE$3,0)</f>
        <v>#REF!</v>
      </c>
      <c r="AF171" s="25" t="e">
        <f>IF($AF$3&lt;=#REF!,$D171*(1+(#REF!/100))^$AF$3,0)</f>
        <v>#REF!</v>
      </c>
      <c r="AG171" s="25" t="e">
        <f>IF($AG$3&lt;=#REF!,$D171*(1+(#REF!/100))^$AG$3,0)</f>
        <v>#REF!</v>
      </c>
      <c r="AH171" s="25" t="e">
        <f>IF($AH$3&lt;=#REF!,$D171*(1+(#REF!/100))^$AH$3,0)</f>
        <v>#REF!</v>
      </c>
      <c r="AI171" s="25" t="e">
        <f>IF($AI$3&lt;=#REF!,$D171*(1+(#REF!/100))^$AI$3,0)</f>
        <v>#REF!</v>
      </c>
      <c r="AJ171" s="17" t="e">
        <f>IF($AJ$3&lt;=#REF!,$D171*(1+(#REF!/100))^$AJ$3,0)</f>
        <v>#REF!</v>
      </c>
      <c r="AK171" s="17" t="e">
        <f>IF($AK$3&lt;=#REF!,$D171*(1+(#REF!/100))^$AK$3,0)</f>
        <v>#REF!</v>
      </c>
      <c r="AL171" s="17" t="e">
        <f>IF($AL$3&lt;=#REF!,$D171*(1+(#REF!/100))^$AL$3,0)</f>
        <v>#REF!</v>
      </c>
      <c r="AM171" s="17" t="e">
        <f>IF($AM$3&lt;=#REF!,$D171*(1+(#REF!/100))^$AM$3,0)</f>
        <v>#REF!</v>
      </c>
      <c r="AN171" s="17" t="e">
        <f>IF($AN$3&lt;=#REF!,$D171*(1+(#REF!/100))^$AN$3,0)</f>
        <v>#REF!</v>
      </c>
      <c r="AO171" s="17" t="e">
        <f>IF($AO$3&lt;=#REF!,$D171*(1+(#REF!/100))^$AO$3,0)</f>
        <v>#REF!</v>
      </c>
      <c r="AP171" s="17" t="e">
        <f>IF($AP$3&lt;=#REF!,$D171*(1+(#REF!/100))^$AP$3,0)</f>
        <v>#REF!</v>
      </c>
      <c r="AQ171" s="17" t="e">
        <f>IF($AQ$3&lt;=#REF!,$D171*(1+(#REF!/100))^$AQ$3,0)</f>
        <v>#REF!</v>
      </c>
      <c r="AR171" s="17" t="e">
        <f>IF($AR$3&lt;=#REF!,$D171*(1+(#REF!/100))^$AR$3,0)</f>
        <v>#REF!</v>
      </c>
      <c r="AS171" s="17" t="e">
        <f>IF($AS$3&lt;=#REF!,$D171*(1+(#REF!/100))^$AS$3,0)</f>
        <v>#REF!</v>
      </c>
    </row>
    <row r="172" spans="2:45" x14ac:dyDescent="0.25">
      <c r="B172" s="2" t="e">
        <f>#REF!</f>
        <v>#REF!</v>
      </c>
      <c r="C172" s="21">
        <v>250</v>
      </c>
      <c r="D172" s="19" t="e">
        <f>#REF!*#REF!</f>
        <v>#REF!</v>
      </c>
      <c r="E172" s="17" t="e">
        <f>NPV(#REF!,'Costos operativos proyectados'!F172:AI172)</f>
        <v>#REF!</v>
      </c>
      <c r="F172" s="25" t="e">
        <f>IF($F$3&lt;=#REF!,$D172*(1+(#REF!/100))^$F$3,0)</f>
        <v>#REF!</v>
      </c>
      <c r="G172" s="25" t="e">
        <f>IF($G$3&lt;=#REF!,$D172*(1+(#REF!/100))^$G$3,0)</f>
        <v>#REF!</v>
      </c>
      <c r="H172" s="25" t="e">
        <f>IF($H$3&lt;=#REF!,$D172*(1+(#REF!/100))^$H$3,0)</f>
        <v>#REF!</v>
      </c>
      <c r="I172" s="25" t="e">
        <f>IF($I$3&lt;=#REF!,$D172*(1+(#REF!/100))^$I$3,0)</f>
        <v>#REF!</v>
      </c>
      <c r="J172" s="25" t="e">
        <f>IF($J$3&lt;=#REF!,$D172*(1+(#REF!/100))^$J$3,0)</f>
        <v>#REF!</v>
      </c>
      <c r="K172" s="25" t="e">
        <f>IF($K$3&lt;=#REF!,$D172*(1+(#REF!/100))^$K$3,0)</f>
        <v>#REF!</v>
      </c>
      <c r="L172" s="25" t="e">
        <f>IF($L$3&lt;=#REF!,$D172*(1+(#REF!/100))^$L$3,0)</f>
        <v>#REF!</v>
      </c>
      <c r="M172" s="25" t="e">
        <f>IF($M$3&lt;=#REF!,$D172*(1+(#REF!/100))^$M$3,0)</f>
        <v>#REF!</v>
      </c>
      <c r="N172" s="25" t="e">
        <f>IF($N$3&lt;=#REF!,$D172*(1+(#REF!/100))^$N$3,0)</f>
        <v>#REF!</v>
      </c>
      <c r="O172" s="25" t="e">
        <f>IF($O$3&lt;=#REF!,$D172*(1+(#REF!/100))^$O$3,0)</f>
        <v>#REF!</v>
      </c>
      <c r="P172" s="25" t="e">
        <f>IF($P$3&lt;=#REF!,$D172*(1+(#REF!/100))^$P$3,0)</f>
        <v>#REF!</v>
      </c>
      <c r="Q172" s="25" t="e">
        <f>IF($Q$3&lt;=#REF!,$D172*(1+(#REF!/100))^$Q$3,0)</f>
        <v>#REF!</v>
      </c>
      <c r="R172" s="25" t="e">
        <f>IF($R$3&lt;=#REF!,$D172*(1+(#REF!/100))^$R$3,0)</f>
        <v>#REF!</v>
      </c>
      <c r="S172" s="25" t="e">
        <f>IF($S$3&lt;=#REF!,$D172*(1+(#REF!/100))^$S$3,0)</f>
        <v>#REF!</v>
      </c>
      <c r="T172" s="25" t="e">
        <f>IF($T$3&lt;=#REF!,$D172*(1+(#REF!/100))^$T$3,0)</f>
        <v>#REF!</v>
      </c>
      <c r="U172" s="25" t="e">
        <f>IF($U$3&lt;=#REF!,$D172*(1+(#REF!/100))^$U$3,0)</f>
        <v>#REF!</v>
      </c>
      <c r="V172" s="25" t="e">
        <f>IF($V$3&lt;=#REF!,$D172*(1+(#REF!/100))^$V$3,0)</f>
        <v>#REF!</v>
      </c>
      <c r="W172" s="25" t="e">
        <f>IF($W$3&lt;=#REF!,$D172*(1+(#REF!/100))^$W$3,0)</f>
        <v>#REF!</v>
      </c>
      <c r="X172" s="25" t="e">
        <f>IF($X$3&lt;=#REF!,$D172*(1+(#REF!/100))^$X$3,0)</f>
        <v>#REF!</v>
      </c>
      <c r="Y172" s="25" t="e">
        <f>IF($Y$3&lt;=#REF!,$D172*(1+(#REF!/100))^$Y$3,0)</f>
        <v>#REF!</v>
      </c>
      <c r="Z172" s="25" t="e">
        <f>IF($Z$3&lt;=#REF!,$D172*(1+(#REF!/100))^$Z$3,0)</f>
        <v>#REF!</v>
      </c>
      <c r="AA172" s="25" t="e">
        <f>IF($AA$3&lt;=#REF!,$D172*(1+(#REF!/100))^$AA$3,0)</f>
        <v>#REF!</v>
      </c>
      <c r="AB172" s="25" t="e">
        <f>IF($AB$3&lt;=#REF!,$D172*(1+(#REF!/100))^$AB$3,0)</f>
        <v>#REF!</v>
      </c>
      <c r="AC172" s="25" t="e">
        <f>IF($AC$3&lt;=#REF!,$D172*(1+(#REF!/100))^$AC$3,0)</f>
        <v>#REF!</v>
      </c>
      <c r="AD172" s="25" t="e">
        <f>IF($AD$3&lt;=#REF!,$D172*(1+(#REF!/100))^$AD$3,0)</f>
        <v>#REF!</v>
      </c>
      <c r="AE172" s="25" t="e">
        <f>IF($AE$3&lt;=#REF!,$D172*(1+(#REF!/100))^$AE$3,0)</f>
        <v>#REF!</v>
      </c>
      <c r="AF172" s="25" t="e">
        <f>IF($AF$3&lt;=#REF!,$D172*(1+(#REF!/100))^$AF$3,0)</f>
        <v>#REF!</v>
      </c>
      <c r="AG172" s="25" t="e">
        <f>IF($AG$3&lt;=#REF!,$D172*(1+(#REF!/100))^$AG$3,0)</f>
        <v>#REF!</v>
      </c>
      <c r="AH172" s="25" t="e">
        <f>IF($AH$3&lt;=#REF!,$D172*(1+(#REF!/100))^$AH$3,0)</f>
        <v>#REF!</v>
      </c>
      <c r="AI172" s="25" t="e">
        <f>IF($AI$3&lt;=#REF!,$D172*(1+(#REF!/100))^$AI$3,0)</f>
        <v>#REF!</v>
      </c>
      <c r="AJ172" s="17" t="e">
        <f>IF($AJ$3&lt;=#REF!,$D172*(1+(#REF!/100))^$AJ$3,0)</f>
        <v>#REF!</v>
      </c>
      <c r="AK172" s="17" t="e">
        <f>IF($AK$3&lt;=#REF!,$D172*(1+(#REF!/100))^$AK$3,0)</f>
        <v>#REF!</v>
      </c>
      <c r="AL172" s="17" t="e">
        <f>IF($AL$3&lt;=#REF!,$D172*(1+(#REF!/100))^$AL$3,0)</f>
        <v>#REF!</v>
      </c>
      <c r="AM172" s="17" t="e">
        <f>IF($AM$3&lt;=#REF!,$D172*(1+(#REF!/100))^$AM$3,0)</f>
        <v>#REF!</v>
      </c>
      <c r="AN172" s="17" t="e">
        <f>IF($AN$3&lt;=#REF!,$D172*(1+(#REF!/100))^$AN$3,0)</f>
        <v>#REF!</v>
      </c>
      <c r="AO172" s="17" t="e">
        <f>IF($AO$3&lt;=#REF!,$D172*(1+(#REF!/100))^$AO$3,0)</f>
        <v>#REF!</v>
      </c>
      <c r="AP172" s="17" t="e">
        <f>IF($AP$3&lt;=#REF!,$D172*(1+(#REF!/100))^$AP$3,0)</f>
        <v>#REF!</v>
      </c>
      <c r="AQ172" s="17" t="e">
        <f>IF($AQ$3&lt;=#REF!,$D172*(1+(#REF!/100))^$AQ$3,0)</f>
        <v>#REF!</v>
      </c>
      <c r="AR172" s="17" t="e">
        <f>IF($AR$3&lt;=#REF!,$D172*(1+(#REF!/100))^$AR$3,0)</f>
        <v>#REF!</v>
      </c>
      <c r="AS172" s="17" t="e">
        <f>IF($AS$3&lt;=#REF!,$D172*(1+(#REF!/100))^$AS$3,0)</f>
        <v>#REF!</v>
      </c>
    </row>
    <row r="173" spans="2:45" x14ac:dyDescent="0.25">
      <c r="B173" s="2" t="e">
        <f>#REF!</f>
        <v>#REF!</v>
      </c>
      <c r="C173" s="22" t="s">
        <v>23</v>
      </c>
      <c r="D173" s="19" t="e">
        <f>#REF!*#REF!</f>
        <v>#REF!</v>
      </c>
      <c r="E173" s="17" t="e">
        <f>NPV(#REF!,'Costos operativos proyectados'!F173:AI173)</f>
        <v>#REF!</v>
      </c>
      <c r="F173" s="25" t="e">
        <f>IF($F$3&lt;=#REF!,$D173*(1+(#REF!/100))^$F$3,0)</f>
        <v>#REF!</v>
      </c>
      <c r="G173" s="25" t="e">
        <f>IF($G$3&lt;=#REF!,$D173*(1+(#REF!/100))^$G$3,0)</f>
        <v>#REF!</v>
      </c>
      <c r="H173" s="25" t="e">
        <f>IF($H$3&lt;=#REF!,$D173*(1+(#REF!/100))^$H$3,0)</f>
        <v>#REF!</v>
      </c>
      <c r="I173" s="25" t="e">
        <f>IF($I$3&lt;=#REF!,$D173*(1+(#REF!/100))^$I$3,0)</f>
        <v>#REF!</v>
      </c>
      <c r="J173" s="25" t="e">
        <f>IF($J$3&lt;=#REF!,$D173*(1+(#REF!/100))^$J$3,0)</f>
        <v>#REF!</v>
      </c>
      <c r="K173" s="25" t="e">
        <f>IF($K$3&lt;=#REF!,$D173*(1+(#REF!/100))^$K$3,0)</f>
        <v>#REF!</v>
      </c>
      <c r="L173" s="25" t="e">
        <f>IF($L$3&lt;=#REF!,$D173*(1+(#REF!/100))^$L$3,0)</f>
        <v>#REF!</v>
      </c>
      <c r="M173" s="25" t="e">
        <f>IF($M$3&lt;=#REF!,$D173*(1+(#REF!/100))^$M$3,0)</f>
        <v>#REF!</v>
      </c>
      <c r="N173" s="25" t="e">
        <f>IF($N$3&lt;=#REF!,$D173*(1+(#REF!/100))^$N$3,0)</f>
        <v>#REF!</v>
      </c>
      <c r="O173" s="25" t="e">
        <f>IF($O$3&lt;=#REF!,$D173*(1+(#REF!/100))^$O$3,0)</f>
        <v>#REF!</v>
      </c>
      <c r="P173" s="25" t="e">
        <f>IF($P$3&lt;=#REF!,$D173*(1+(#REF!/100))^$P$3,0)</f>
        <v>#REF!</v>
      </c>
      <c r="Q173" s="25" t="e">
        <f>IF($Q$3&lt;=#REF!,$D173*(1+(#REF!/100))^$Q$3,0)</f>
        <v>#REF!</v>
      </c>
      <c r="R173" s="25" t="e">
        <f>IF($R$3&lt;=#REF!,$D173*(1+(#REF!/100))^$R$3,0)</f>
        <v>#REF!</v>
      </c>
      <c r="S173" s="25" t="e">
        <f>IF($S$3&lt;=#REF!,$D173*(1+(#REF!/100))^$S$3,0)</f>
        <v>#REF!</v>
      </c>
      <c r="T173" s="25" t="e">
        <f>IF($T$3&lt;=#REF!,$D173*(1+(#REF!/100))^$T$3,0)</f>
        <v>#REF!</v>
      </c>
      <c r="U173" s="25" t="e">
        <f>IF($U$3&lt;=#REF!,$D173*(1+(#REF!/100))^$U$3,0)</f>
        <v>#REF!</v>
      </c>
      <c r="V173" s="25" t="e">
        <f>IF($V$3&lt;=#REF!,$D173*(1+(#REF!/100))^$V$3,0)</f>
        <v>#REF!</v>
      </c>
      <c r="W173" s="25" t="e">
        <f>IF($W$3&lt;=#REF!,$D173*(1+(#REF!/100))^$W$3,0)</f>
        <v>#REF!</v>
      </c>
      <c r="X173" s="25" t="e">
        <f>IF($X$3&lt;=#REF!,$D173*(1+(#REF!/100))^$X$3,0)</f>
        <v>#REF!</v>
      </c>
      <c r="Y173" s="25" t="e">
        <f>IF($Y$3&lt;=#REF!,$D173*(1+(#REF!/100))^$Y$3,0)</f>
        <v>#REF!</v>
      </c>
      <c r="Z173" s="25" t="e">
        <f>IF($Z$3&lt;=#REF!,$D173*(1+(#REF!/100))^$Z$3,0)</f>
        <v>#REF!</v>
      </c>
      <c r="AA173" s="25" t="e">
        <f>IF($AA$3&lt;=#REF!,$D173*(1+(#REF!/100))^$AA$3,0)</f>
        <v>#REF!</v>
      </c>
      <c r="AB173" s="25" t="e">
        <f>IF($AB$3&lt;=#REF!,$D173*(1+(#REF!/100))^$AB$3,0)</f>
        <v>#REF!</v>
      </c>
      <c r="AC173" s="25" t="e">
        <f>IF($AC$3&lt;=#REF!,$D173*(1+(#REF!/100))^$AC$3,0)</f>
        <v>#REF!</v>
      </c>
      <c r="AD173" s="25" t="e">
        <f>IF($AD$3&lt;=#REF!,$D173*(1+(#REF!/100))^$AD$3,0)</f>
        <v>#REF!</v>
      </c>
      <c r="AE173" s="25" t="e">
        <f>IF($AE$3&lt;=#REF!,$D173*(1+(#REF!/100))^$AE$3,0)</f>
        <v>#REF!</v>
      </c>
      <c r="AF173" s="25" t="e">
        <f>IF($AF$3&lt;=#REF!,$D173*(1+(#REF!/100))^$AF$3,0)</f>
        <v>#REF!</v>
      </c>
      <c r="AG173" s="25" t="e">
        <f>IF($AG$3&lt;=#REF!,$D173*(1+(#REF!/100))^$AG$3,0)</f>
        <v>#REF!</v>
      </c>
      <c r="AH173" s="25" t="e">
        <f>IF($AH$3&lt;=#REF!,$D173*(1+(#REF!/100))^$AH$3,0)</f>
        <v>#REF!</v>
      </c>
      <c r="AI173" s="25" t="e">
        <f>IF($AI$3&lt;=#REF!,$D173*(1+(#REF!/100))^$AI$3,0)</f>
        <v>#REF!</v>
      </c>
      <c r="AJ173" s="17" t="e">
        <f>IF($AJ$3&lt;=#REF!,$D173*(1+(#REF!/100))^$AJ$3,0)</f>
        <v>#REF!</v>
      </c>
      <c r="AK173" s="17" t="e">
        <f>IF($AK$3&lt;=#REF!,$D173*(1+(#REF!/100))^$AK$3,0)</f>
        <v>#REF!</v>
      </c>
      <c r="AL173" s="17" t="e">
        <f>IF($AL$3&lt;=#REF!,$D173*(1+(#REF!/100))^$AL$3,0)</f>
        <v>#REF!</v>
      </c>
      <c r="AM173" s="17" t="e">
        <f>IF($AM$3&lt;=#REF!,$D173*(1+(#REF!/100))^$AM$3,0)</f>
        <v>#REF!</v>
      </c>
      <c r="AN173" s="17" t="e">
        <f>IF($AN$3&lt;=#REF!,$D173*(1+(#REF!/100))^$AN$3,0)</f>
        <v>#REF!</v>
      </c>
      <c r="AO173" s="17" t="e">
        <f>IF($AO$3&lt;=#REF!,$D173*(1+(#REF!/100))^$AO$3,0)</f>
        <v>#REF!</v>
      </c>
      <c r="AP173" s="17" t="e">
        <f>IF($AP$3&lt;=#REF!,$D173*(1+(#REF!/100))^$AP$3,0)</f>
        <v>#REF!</v>
      </c>
      <c r="AQ173" s="17" t="e">
        <f>IF($AQ$3&lt;=#REF!,$D173*(1+(#REF!/100))^$AQ$3,0)</f>
        <v>#REF!</v>
      </c>
      <c r="AR173" s="17" t="e">
        <f>IF($AR$3&lt;=#REF!,$D173*(1+(#REF!/100))^$AR$3,0)</f>
        <v>#REF!</v>
      </c>
      <c r="AS173" s="17" t="e">
        <f>IF($AS$3&lt;=#REF!,$D173*(1+(#REF!/100))^$AS$3,0)</f>
        <v>#REF!</v>
      </c>
    </row>
    <row r="174" spans="2:45" x14ac:dyDescent="0.25">
      <c r="B174" s="2" t="e">
        <f>#REF!</f>
        <v>#REF!</v>
      </c>
      <c r="C174" s="20" t="s">
        <v>22</v>
      </c>
      <c r="D174" s="19" t="e">
        <f>#REF!*#REF!</f>
        <v>#REF!</v>
      </c>
      <c r="E174" s="17" t="e">
        <f>NPV(#REF!,'Costos operativos proyectados'!F174:AI174)</f>
        <v>#REF!</v>
      </c>
      <c r="F174" s="25" t="e">
        <f>IF($F$3&lt;=#REF!,$D174*(1+(#REF!/100))^$F$3,0)</f>
        <v>#REF!</v>
      </c>
      <c r="G174" s="25" t="e">
        <f>IF($G$3&lt;=#REF!,$D174*(1+(#REF!/100))^$G$3,0)</f>
        <v>#REF!</v>
      </c>
      <c r="H174" s="25" t="e">
        <f>IF($H$3&lt;=#REF!,$D174*(1+(#REF!/100))^$H$3,0)</f>
        <v>#REF!</v>
      </c>
      <c r="I174" s="25" t="e">
        <f>IF($I$3&lt;=#REF!,$D174*(1+(#REF!/100))^$I$3,0)</f>
        <v>#REF!</v>
      </c>
      <c r="J174" s="25" t="e">
        <f>IF($J$3&lt;=#REF!,$D174*(1+(#REF!/100))^$J$3,0)</f>
        <v>#REF!</v>
      </c>
      <c r="K174" s="25" t="e">
        <f>IF($K$3&lt;=#REF!,$D174*(1+(#REF!/100))^$K$3,0)</f>
        <v>#REF!</v>
      </c>
      <c r="L174" s="25" t="e">
        <f>IF($L$3&lt;=#REF!,$D174*(1+(#REF!/100))^$L$3,0)</f>
        <v>#REF!</v>
      </c>
      <c r="M174" s="25" t="e">
        <f>IF($M$3&lt;=#REF!,$D174*(1+(#REF!/100))^$M$3,0)</f>
        <v>#REF!</v>
      </c>
      <c r="N174" s="25" t="e">
        <f>IF($N$3&lt;=#REF!,$D174*(1+(#REF!/100))^$N$3,0)</f>
        <v>#REF!</v>
      </c>
      <c r="O174" s="25" t="e">
        <f>IF($O$3&lt;=#REF!,$D174*(1+(#REF!/100))^$O$3,0)</f>
        <v>#REF!</v>
      </c>
      <c r="P174" s="25" t="e">
        <f>IF($P$3&lt;=#REF!,$D174*(1+(#REF!/100))^$P$3,0)</f>
        <v>#REF!</v>
      </c>
      <c r="Q174" s="25" t="e">
        <f>IF($Q$3&lt;=#REF!,$D174*(1+(#REF!/100))^$Q$3,0)</f>
        <v>#REF!</v>
      </c>
      <c r="R174" s="25" t="e">
        <f>IF($R$3&lt;=#REF!,$D174*(1+(#REF!/100))^$R$3,0)</f>
        <v>#REF!</v>
      </c>
      <c r="S174" s="25" t="e">
        <f>IF($S$3&lt;=#REF!,$D174*(1+(#REF!/100))^$S$3,0)</f>
        <v>#REF!</v>
      </c>
      <c r="T174" s="25" t="e">
        <f>IF($T$3&lt;=#REF!,$D174*(1+(#REF!/100))^$T$3,0)</f>
        <v>#REF!</v>
      </c>
      <c r="U174" s="25" t="e">
        <f>IF($U$3&lt;=#REF!,$D174*(1+(#REF!/100))^$U$3,0)</f>
        <v>#REF!</v>
      </c>
      <c r="V174" s="25" t="e">
        <f>IF($V$3&lt;=#REF!,$D174*(1+(#REF!/100))^$V$3,0)</f>
        <v>#REF!</v>
      </c>
      <c r="W174" s="25" t="e">
        <f>IF($W$3&lt;=#REF!,$D174*(1+(#REF!/100))^$W$3,0)</f>
        <v>#REF!</v>
      </c>
      <c r="X174" s="25" t="e">
        <f>IF($X$3&lt;=#REF!,$D174*(1+(#REF!/100))^$X$3,0)</f>
        <v>#REF!</v>
      </c>
      <c r="Y174" s="25" t="e">
        <f>IF($Y$3&lt;=#REF!,$D174*(1+(#REF!/100))^$Y$3,0)</f>
        <v>#REF!</v>
      </c>
      <c r="Z174" s="25" t="e">
        <f>IF($Z$3&lt;=#REF!,$D174*(1+(#REF!/100))^$Z$3,0)</f>
        <v>#REF!</v>
      </c>
      <c r="AA174" s="25" t="e">
        <f>IF($AA$3&lt;=#REF!,$D174*(1+(#REF!/100))^$AA$3,0)</f>
        <v>#REF!</v>
      </c>
      <c r="AB174" s="25" t="e">
        <f>IF($AB$3&lt;=#REF!,$D174*(1+(#REF!/100))^$AB$3,0)</f>
        <v>#REF!</v>
      </c>
      <c r="AC174" s="25" t="e">
        <f>IF($AC$3&lt;=#REF!,$D174*(1+(#REF!/100))^$AC$3,0)</f>
        <v>#REF!</v>
      </c>
      <c r="AD174" s="25" t="e">
        <f>IF($AD$3&lt;=#REF!,$D174*(1+(#REF!/100))^$AD$3,0)</f>
        <v>#REF!</v>
      </c>
      <c r="AE174" s="25" t="e">
        <f>IF($AE$3&lt;=#REF!,$D174*(1+(#REF!/100))^$AE$3,0)</f>
        <v>#REF!</v>
      </c>
      <c r="AF174" s="25" t="e">
        <f>IF($AF$3&lt;=#REF!,$D174*(1+(#REF!/100))^$AF$3,0)</f>
        <v>#REF!</v>
      </c>
      <c r="AG174" s="25" t="e">
        <f>IF($AG$3&lt;=#REF!,$D174*(1+(#REF!/100))^$AG$3,0)</f>
        <v>#REF!</v>
      </c>
      <c r="AH174" s="25" t="e">
        <f>IF($AH$3&lt;=#REF!,$D174*(1+(#REF!/100))^$AH$3,0)</f>
        <v>#REF!</v>
      </c>
      <c r="AI174" s="25" t="e">
        <f>IF($AI$3&lt;=#REF!,$D174*(1+(#REF!/100))^$AI$3,0)</f>
        <v>#REF!</v>
      </c>
      <c r="AJ174" s="17" t="e">
        <f>IF($AJ$3&lt;=#REF!,$D174*(1+(#REF!/100))^$AJ$3,0)</f>
        <v>#REF!</v>
      </c>
      <c r="AK174" s="17" t="e">
        <f>IF($AK$3&lt;=#REF!,$D174*(1+(#REF!/100))^$AK$3,0)</f>
        <v>#REF!</v>
      </c>
      <c r="AL174" s="17" t="e">
        <f>IF($AL$3&lt;=#REF!,$D174*(1+(#REF!/100))^$AL$3,0)</f>
        <v>#REF!</v>
      </c>
      <c r="AM174" s="17" t="e">
        <f>IF($AM$3&lt;=#REF!,$D174*(1+(#REF!/100))^$AM$3,0)</f>
        <v>#REF!</v>
      </c>
      <c r="AN174" s="17" t="e">
        <f>IF($AN$3&lt;=#REF!,$D174*(1+(#REF!/100))^$AN$3,0)</f>
        <v>#REF!</v>
      </c>
      <c r="AO174" s="17" t="e">
        <f>IF($AO$3&lt;=#REF!,$D174*(1+(#REF!/100))^$AO$3,0)</f>
        <v>#REF!</v>
      </c>
      <c r="AP174" s="17" t="e">
        <f>IF($AP$3&lt;=#REF!,$D174*(1+(#REF!/100))^$AP$3,0)</f>
        <v>#REF!</v>
      </c>
      <c r="AQ174" s="17" t="e">
        <f>IF($AQ$3&lt;=#REF!,$D174*(1+(#REF!/100))^$AQ$3,0)</f>
        <v>#REF!</v>
      </c>
      <c r="AR174" s="17" t="e">
        <f>IF($AR$3&lt;=#REF!,$D174*(1+(#REF!/100))^$AR$3,0)</f>
        <v>#REF!</v>
      </c>
      <c r="AS174" s="17" t="e">
        <f>IF($AS$3&lt;=#REF!,$D174*(1+(#REF!/100))^$AS$3,0)</f>
        <v>#REF!</v>
      </c>
    </row>
    <row r="175" spans="2:45" x14ac:dyDescent="0.25">
      <c r="B175" s="2" t="e">
        <f>#REF!</f>
        <v>#REF!</v>
      </c>
      <c r="C175" s="20" t="s">
        <v>21</v>
      </c>
      <c r="D175" s="19" t="e">
        <f>#REF!*#REF!</f>
        <v>#REF!</v>
      </c>
      <c r="E175" s="17" t="e">
        <f>NPV(#REF!,'Costos operativos proyectados'!F175:AI175)</f>
        <v>#REF!</v>
      </c>
      <c r="F175" s="25" t="e">
        <f>IF($F$3&lt;=#REF!,$D175*(1+(#REF!/100))^$F$3,0)</f>
        <v>#REF!</v>
      </c>
      <c r="G175" s="25" t="e">
        <f>IF($G$3&lt;=#REF!,$D175*(1+(#REF!/100))^$G$3,0)</f>
        <v>#REF!</v>
      </c>
      <c r="H175" s="25" t="e">
        <f>IF($H$3&lt;=#REF!,$D175*(1+(#REF!/100))^$H$3,0)</f>
        <v>#REF!</v>
      </c>
      <c r="I175" s="25" t="e">
        <f>IF($I$3&lt;=#REF!,$D175*(1+(#REF!/100))^$I$3,0)</f>
        <v>#REF!</v>
      </c>
      <c r="J175" s="25" t="e">
        <f>IF($J$3&lt;=#REF!,$D175*(1+(#REF!/100))^$J$3,0)</f>
        <v>#REF!</v>
      </c>
      <c r="K175" s="25" t="e">
        <f>IF($K$3&lt;=#REF!,$D175*(1+(#REF!/100))^$K$3,0)</f>
        <v>#REF!</v>
      </c>
      <c r="L175" s="25" t="e">
        <f>IF($L$3&lt;=#REF!,$D175*(1+(#REF!/100))^$L$3,0)</f>
        <v>#REF!</v>
      </c>
      <c r="M175" s="25" t="e">
        <f>IF($M$3&lt;=#REF!,$D175*(1+(#REF!/100))^$M$3,0)</f>
        <v>#REF!</v>
      </c>
      <c r="N175" s="25" t="e">
        <f>IF($N$3&lt;=#REF!,$D175*(1+(#REF!/100))^$N$3,0)</f>
        <v>#REF!</v>
      </c>
      <c r="O175" s="25" t="e">
        <f>IF($O$3&lt;=#REF!,$D175*(1+(#REF!/100))^$O$3,0)</f>
        <v>#REF!</v>
      </c>
      <c r="P175" s="25" t="e">
        <f>IF($P$3&lt;=#REF!,$D175*(1+(#REF!/100))^$P$3,0)</f>
        <v>#REF!</v>
      </c>
      <c r="Q175" s="25" t="e">
        <f>IF($Q$3&lt;=#REF!,$D175*(1+(#REF!/100))^$Q$3,0)</f>
        <v>#REF!</v>
      </c>
      <c r="R175" s="25" t="e">
        <f>IF($R$3&lt;=#REF!,$D175*(1+(#REF!/100))^$R$3,0)</f>
        <v>#REF!</v>
      </c>
      <c r="S175" s="25" t="e">
        <f>IF($S$3&lt;=#REF!,$D175*(1+(#REF!/100))^$S$3,0)</f>
        <v>#REF!</v>
      </c>
      <c r="T175" s="25" t="e">
        <f>IF($T$3&lt;=#REF!,$D175*(1+(#REF!/100))^$T$3,0)</f>
        <v>#REF!</v>
      </c>
      <c r="U175" s="25" t="e">
        <f>IF($U$3&lt;=#REF!,$D175*(1+(#REF!/100))^$U$3,0)</f>
        <v>#REF!</v>
      </c>
      <c r="V175" s="25" t="e">
        <f>IF($V$3&lt;=#REF!,$D175*(1+(#REF!/100))^$V$3,0)</f>
        <v>#REF!</v>
      </c>
      <c r="W175" s="25" t="e">
        <f>IF($W$3&lt;=#REF!,$D175*(1+(#REF!/100))^$W$3,0)</f>
        <v>#REF!</v>
      </c>
      <c r="X175" s="25" t="e">
        <f>IF($X$3&lt;=#REF!,$D175*(1+(#REF!/100))^$X$3,0)</f>
        <v>#REF!</v>
      </c>
      <c r="Y175" s="25" t="e">
        <f>IF($Y$3&lt;=#REF!,$D175*(1+(#REF!/100))^$Y$3,0)</f>
        <v>#REF!</v>
      </c>
      <c r="Z175" s="25" t="e">
        <f>IF($Z$3&lt;=#REF!,$D175*(1+(#REF!/100))^$Z$3,0)</f>
        <v>#REF!</v>
      </c>
      <c r="AA175" s="25" t="e">
        <f>IF($AA$3&lt;=#REF!,$D175*(1+(#REF!/100))^$AA$3,0)</f>
        <v>#REF!</v>
      </c>
      <c r="AB175" s="25" t="e">
        <f>IF($AB$3&lt;=#REF!,$D175*(1+(#REF!/100))^$AB$3,0)</f>
        <v>#REF!</v>
      </c>
      <c r="AC175" s="25" t="e">
        <f>IF($AC$3&lt;=#REF!,$D175*(1+(#REF!/100))^$AC$3,0)</f>
        <v>#REF!</v>
      </c>
      <c r="AD175" s="25" t="e">
        <f>IF($AD$3&lt;=#REF!,$D175*(1+(#REF!/100))^$AD$3,0)</f>
        <v>#REF!</v>
      </c>
      <c r="AE175" s="25" t="e">
        <f>IF($AE$3&lt;=#REF!,$D175*(1+(#REF!/100))^$AE$3,0)</f>
        <v>#REF!</v>
      </c>
      <c r="AF175" s="25" t="e">
        <f>IF($AF$3&lt;=#REF!,$D175*(1+(#REF!/100))^$AF$3,0)</f>
        <v>#REF!</v>
      </c>
      <c r="AG175" s="25" t="e">
        <f>IF($AG$3&lt;=#REF!,$D175*(1+(#REF!/100))^$AG$3,0)</f>
        <v>#REF!</v>
      </c>
      <c r="AH175" s="25" t="e">
        <f>IF($AH$3&lt;=#REF!,$D175*(1+(#REF!/100))^$AH$3,0)</f>
        <v>#REF!</v>
      </c>
      <c r="AI175" s="25" t="e">
        <f>IF($AI$3&lt;=#REF!,$D175*(1+(#REF!/100))^$AI$3,0)</f>
        <v>#REF!</v>
      </c>
      <c r="AJ175" s="17" t="e">
        <f>IF($AJ$3&lt;=#REF!,$D175*(1+(#REF!/100))^$AJ$3,0)</f>
        <v>#REF!</v>
      </c>
      <c r="AK175" s="17" t="e">
        <f>IF($AK$3&lt;=#REF!,$D175*(1+(#REF!/100))^$AK$3,0)</f>
        <v>#REF!</v>
      </c>
      <c r="AL175" s="17" t="e">
        <f>IF($AL$3&lt;=#REF!,$D175*(1+(#REF!/100))^$AL$3,0)</f>
        <v>#REF!</v>
      </c>
      <c r="AM175" s="17" t="e">
        <f>IF($AM$3&lt;=#REF!,$D175*(1+(#REF!/100))^$AM$3,0)</f>
        <v>#REF!</v>
      </c>
      <c r="AN175" s="17" t="e">
        <f>IF($AN$3&lt;=#REF!,$D175*(1+(#REF!/100))^$AN$3,0)</f>
        <v>#REF!</v>
      </c>
      <c r="AO175" s="17" t="e">
        <f>IF($AO$3&lt;=#REF!,$D175*(1+(#REF!/100))^$AO$3,0)</f>
        <v>#REF!</v>
      </c>
      <c r="AP175" s="17" t="e">
        <f>IF($AP$3&lt;=#REF!,$D175*(1+(#REF!/100))^$AP$3,0)</f>
        <v>#REF!</v>
      </c>
      <c r="AQ175" s="17" t="e">
        <f>IF($AQ$3&lt;=#REF!,$D175*(1+(#REF!/100))^$AQ$3,0)</f>
        <v>#REF!</v>
      </c>
      <c r="AR175" s="17" t="e">
        <f>IF($AR$3&lt;=#REF!,$D175*(1+(#REF!/100))^$AR$3,0)</f>
        <v>#REF!</v>
      </c>
      <c r="AS175" s="17" t="e">
        <f>IF($AS$3&lt;=#REF!,$D175*(1+(#REF!/100))^$AS$3,0)</f>
        <v>#REF!</v>
      </c>
    </row>
    <row r="176" spans="2:45" x14ac:dyDescent="0.25">
      <c r="B176" s="2" t="e">
        <f>#REF!</f>
        <v>#REF!</v>
      </c>
      <c r="C176" s="20" t="s">
        <v>20</v>
      </c>
      <c r="D176" s="19" t="e">
        <f>#REF!*#REF!</f>
        <v>#REF!</v>
      </c>
      <c r="E176" s="17" t="e">
        <f>NPV(#REF!,'Costos operativos proyectados'!F176:AI176)</f>
        <v>#REF!</v>
      </c>
      <c r="F176" s="25" t="e">
        <f>IF($F$3&lt;=#REF!,$D176*(1+(#REF!/100))^$F$3,0)</f>
        <v>#REF!</v>
      </c>
      <c r="G176" s="25" t="e">
        <f>IF($G$3&lt;=#REF!,$D176*(1+(#REF!/100))^$G$3,0)</f>
        <v>#REF!</v>
      </c>
      <c r="H176" s="25" t="e">
        <f>IF($H$3&lt;=#REF!,$D176*(1+(#REF!/100))^$H$3,0)</f>
        <v>#REF!</v>
      </c>
      <c r="I176" s="25" t="e">
        <f>IF($I$3&lt;=#REF!,$D176*(1+(#REF!/100))^$I$3,0)</f>
        <v>#REF!</v>
      </c>
      <c r="J176" s="25" t="e">
        <f>IF($J$3&lt;=#REF!,$D176*(1+(#REF!/100))^$J$3,0)</f>
        <v>#REF!</v>
      </c>
      <c r="K176" s="25" t="e">
        <f>IF($K$3&lt;=#REF!,$D176*(1+(#REF!/100))^$K$3,0)</f>
        <v>#REF!</v>
      </c>
      <c r="L176" s="25" t="e">
        <f>IF($L$3&lt;=#REF!,$D176*(1+(#REF!/100))^$L$3,0)</f>
        <v>#REF!</v>
      </c>
      <c r="M176" s="25" t="e">
        <f>IF($M$3&lt;=#REF!,$D176*(1+(#REF!/100))^$M$3,0)</f>
        <v>#REF!</v>
      </c>
      <c r="N176" s="25" t="e">
        <f>IF($N$3&lt;=#REF!,$D176*(1+(#REF!/100))^$N$3,0)</f>
        <v>#REF!</v>
      </c>
      <c r="O176" s="25" t="e">
        <f>IF($O$3&lt;=#REF!,$D176*(1+(#REF!/100))^$O$3,0)</f>
        <v>#REF!</v>
      </c>
      <c r="P176" s="25" t="e">
        <f>IF($P$3&lt;=#REF!,$D176*(1+(#REF!/100))^$P$3,0)</f>
        <v>#REF!</v>
      </c>
      <c r="Q176" s="25" t="e">
        <f>IF($Q$3&lt;=#REF!,$D176*(1+(#REF!/100))^$Q$3,0)</f>
        <v>#REF!</v>
      </c>
      <c r="R176" s="25" t="e">
        <f>IF($R$3&lt;=#REF!,$D176*(1+(#REF!/100))^$R$3,0)</f>
        <v>#REF!</v>
      </c>
      <c r="S176" s="25" t="e">
        <f>IF($S$3&lt;=#REF!,$D176*(1+(#REF!/100))^$S$3,0)</f>
        <v>#REF!</v>
      </c>
      <c r="T176" s="25" t="e">
        <f>IF($T$3&lt;=#REF!,$D176*(1+(#REF!/100))^$T$3,0)</f>
        <v>#REF!</v>
      </c>
      <c r="U176" s="25" t="e">
        <f>IF($U$3&lt;=#REF!,$D176*(1+(#REF!/100))^$U$3,0)</f>
        <v>#REF!</v>
      </c>
      <c r="V176" s="25" t="e">
        <f>IF($V$3&lt;=#REF!,$D176*(1+(#REF!/100))^$V$3,0)</f>
        <v>#REF!</v>
      </c>
      <c r="W176" s="25" t="e">
        <f>IF($W$3&lt;=#REF!,$D176*(1+(#REF!/100))^$W$3,0)</f>
        <v>#REF!</v>
      </c>
      <c r="X176" s="25" t="e">
        <f>IF($X$3&lt;=#REF!,$D176*(1+(#REF!/100))^$X$3,0)</f>
        <v>#REF!</v>
      </c>
      <c r="Y176" s="25" t="e">
        <f>IF($Y$3&lt;=#REF!,$D176*(1+(#REF!/100))^$Y$3,0)</f>
        <v>#REF!</v>
      </c>
      <c r="Z176" s="25" t="e">
        <f>IF($Z$3&lt;=#REF!,$D176*(1+(#REF!/100))^$Z$3,0)</f>
        <v>#REF!</v>
      </c>
      <c r="AA176" s="25" t="e">
        <f>IF($AA$3&lt;=#REF!,$D176*(1+(#REF!/100))^$AA$3,0)</f>
        <v>#REF!</v>
      </c>
      <c r="AB176" s="25" t="e">
        <f>IF($AB$3&lt;=#REF!,$D176*(1+(#REF!/100))^$AB$3,0)</f>
        <v>#REF!</v>
      </c>
      <c r="AC176" s="25" t="e">
        <f>IF($AC$3&lt;=#REF!,$D176*(1+(#REF!/100))^$AC$3,0)</f>
        <v>#REF!</v>
      </c>
      <c r="AD176" s="25" t="e">
        <f>IF($AD$3&lt;=#REF!,$D176*(1+(#REF!/100))^$AD$3,0)</f>
        <v>#REF!</v>
      </c>
      <c r="AE176" s="25" t="e">
        <f>IF($AE$3&lt;=#REF!,$D176*(1+(#REF!/100))^$AE$3,0)</f>
        <v>#REF!</v>
      </c>
      <c r="AF176" s="25" t="e">
        <f>IF($AF$3&lt;=#REF!,$D176*(1+(#REF!/100))^$AF$3,0)</f>
        <v>#REF!</v>
      </c>
      <c r="AG176" s="25" t="e">
        <f>IF($AG$3&lt;=#REF!,$D176*(1+(#REF!/100))^$AG$3,0)</f>
        <v>#REF!</v>
      </c>
      <c r="AH176" s="25" t="e">
        <f>IF($AH$3&lt;=#REF!,$D176*(1+(#REF!/100))^$AH$3,0)</f>
        <v>#REF!</v>
      </c>
      <c r="AI176" s="25" t="e">
        <f>IF($AI$3&lt;=#REF!,$D176*(1+(#REF!/100))^$AI$3,0)</f>
        <v>#REF!</v>
      </c>
      <c r="AJ176" s="17" t="e">
        <f>IF($AJ$3&lt;=#REF!,$D176*(1+(#REF!/100))^$AJ$3,0)</f>
        <v>#REF!</v>
      </c>
      <c r="AK176" s="17" t="e">
        <f>IF($AK$3&lt;=#REF!,$D176*(1+(#REF!/100))^$AK$3,0)</f>
        <v>#REF!</v>
      </c>
      <c r="AL176" s="17" t="e">
        <f>IF($AL$3&lt;=#REF!,$D176*(1+(#REF!/100))^$AL$3,0)</f>
        <v>#REF!</v>
      </c>
      <c r="AM176" s="17" t="e">
        <f>IF($AM$3&lt;=#REF!,$D176*(1+(#REF!/100))^$AM$3,0)</f>
        <v>#REF!</v>
      </c>
      <c r="AN176" s="17" t="e">
        <f>IF($AN$3&lt;=#REF!,$D176*(1+(#REF!/100))^$AN$3,0)</f>
        <v>#REF!</v>
      </c>
      <c r="AO176" s="17" t="e">
        <f>IF($AO$3&lt;=#REF!,$D176*(1+(#REF!/100))^$AO$3,0)</f>
        <v>#REF!</v>
      </c>
      <c r="AP176" s="17" t="e">
        <f>IF($AP$3&lt;=#REF!,$D176*(1+(#REF!/100))^$AP$3,0)</f>
        <v>#REF!</v>
      </c>
      <c r="AQ176" s="17" t="e">
        <f>IF($AQ$3&lt;=#REF!,$D176*(1+(#REF!/100))^$AQ$3,0)</f>
        <v>#REF!</v>
      </c>
      <c r="AR176" s="17" t="e">
        <f>IF($AR$3&lt;=#REF!,$D176*(1+(#REF!/100))^$AR$3,0)</f>
        <v>#REF!</v>
      </c>
      <c r="AS176" s="17" t="e">
        <f>IF($AS$3&lt;=#REF!,$D176*(1+(#REF!/100))^$AS$3,0)</f>
        <v>#REF!</v>
      </c>
    </row>
    <row r="177" spans="2:45" x14ac:dyDescent="0.25">
      <c r="B177" s="2" t="e">
        <f>#REF!</f>
        <v>#REF!</v>
      </c>
      <c r="C177" s="20">
        <v>1</v>
      </c>
      <c r="D177" s="19" t="e">
        <f>#REF!*#REF!</f>
        <v>#REF!</v>
      </c>
      <c r="E177" s="17" t="e">
        <f>NPV(#REF!,'Costos operativos proyectados'!F177:AI177)</f>
        <v>#REF!</v>
      </c>
      <c r="F177" s="25" t="e">
        <f>IF($F$3&lt;=#REF!,$D177*(1+(#REF!/100))^$F$3,0)</f>
        <v>#REF!</v>
      </c>
      <c r="G177" s="25" t="e">
        <f>IF($G$3&lt;=#REF!,$D177*(1+(#REF!/100))^$G$3,0)</f>
        <v>#REF!</v>
      </c>
      <c r="H177" s="25" t="e">
        <f>IF($H$3&lt;=#REF!,$D177*(1+(#REF!/100))^$H$3,0)</f>
        <v>#REF!</v>
      </c>
      <c r="I177" s="25" t="e">
        <f>IF($I$3&lt;=#REF!,$D177*(1+(#REF!/100))^$I$3,0)</f>
        <v>#REF!</v>
      </c>
      <c r="J177" s="25" t="e">
        <f>IF($J$3&lt;=#REF!,$D177*(1+(#REF!/100))^$J$3,0)</f>
        <v>#REF!</v>
      </c>
      <c r="K177" s="25" t="e">
        <f>IF($K$3&lt;=#REF!,$D177*(1+(#REF!/100))^$K$3,0)</f>
        <v>#REF!</v>
      </c>
      <c r="L177" s="25" t="e">
        <f>IF($L$3&lt;=#REF!,$D177*(1+(#REF!/100))^$L$3,0)</f>
        <v>#REF!</v>
      </c>
      <c r="M177" s="25" t="e">
        <f>IF($M$3&lt;=#REF!,$D177*(1+(#REF!/100))^$M$3,0)</f>
        <v>#REF!</v>
      </c>
      <c r="N177" s="25" t="e">
        <f>IF($N$3&lt;=#REF!,$D177*(1+(#REF!/100))^$N$3,0)</f>
        <v>#REF!</v>
      </c>
      <c r="O177" s="25" t="e">
        <f>IF($O$3&lt;=#REF!,$D177*(1+(#REF!/100))^$O$3,0)</f>
        <v>#REF!</v>
      </c>
      <c r="P177" s="25" t="e">
        <f>IF($P$3&lt;=#REF!,$D177*(1+(#REF!/100))^$P$3,0)</f>
        <v>#REF!</v>
      </c>
      <c r="Q177" s="25" t="e">
        <f>IF($Q$3&lt;=#REF!,$D177*(1+(#REF!/100))^$Q$3,0)</f>
        <v>#REF!</v>
      </c>
      <c r="R177" s="25" t="e">
        <f>IF($R$3&lt;=#REF!,$D177*(1+(#REF!/100))^$R$3,0)</f>
        <v>#REF!</v>
      </c>
      <c r="S177" s="25" t="e">
        <f>IF($S$3&lt;=#REF!,$D177*(1+(#REF!/100))^$S$3,0)</f>
        <v>#REF!</v>
      </c>
      <c r="T177" s="25" t="e">
        <f>IF($T$3&lt;=#REF!,$D177*(1+(#REF!/100))^$T$3,0)</f>
        <v>#REF!</v>
      </c>
      <c r="U177" s="25" t="e">
        <f>IF($U$3&lt;=#REF!,$D177*(1+(#REF!/100))^$U$3,0)</f>
        <v>#REF!</v>
      </c>
      <c r="V177" s="25" t="e">
        <f>IF($V$3&lt;=#REF!,$D177*(1+(#REF!/100))^$V$3,0)</f>
        <v>#REF!</v>
      </c>
      <c r="W177" s="25" t="e">
        <f>IF($W$3&lt;=#REF!,$D177*(1+(#REF!/100))^$W$3,0)</f>
        <v>#REF!</v>
      </c>
      <c r="X177" s="25" t="e">
        <f>IF($X$3&lt;=#REF!,$D177*(1+(#REF!/100))^$X$3,0)</f>
        <v>#REF!</v>
      </c>
      <c r="Y177" s="25" t="e">
        <f>IF($Y$3&lt;=#REF!,$D177*(1+(#REF!/100))^$Y$3,0)</f>
        <v>#REF!</v>
      </c>
      <c r="Z177" s="25" t="e">
        <f>IF($Z$3&lt;=#REF!,$D177*(1+(#REF!/100))^$Z$3,0)</f>
        <v>#REF!</v>
      </c>
      <c r="AA177" s="25" t="e">
        <f>IF($AA$3&lt;=#REF!,$D177*(1+(#REF!/100))^$AA$3,0)</f>
        <v>#REF!</v>
      </c>
      <c r="AB177" s="25" t="e">
        <f>IF($AB$3&lt;=#REF!,$D177*(1+(#REF!/100))^$AB$3,0)</f>
        <v>#REF!</v>
      </c>
      <c r="AC177" s="25" t="e">
        <f>IF($AC$3&lt;=#REF!,$D177*(1+(#REF!/100))^$AC$3,0)</f>
        <v>#REF!</v>
      </c>
      <c r="AD177" s="25" t="e">
        <f>IF($AD$3&lt;=#REF!,$D177*(1+(#REF!/100))^$AD$3,0)</f>
        <v>#REF!</v>
      </c>
      <c r="AE177" s="25" t="e">
        <f>IF($AE$3&lt;=#REF!,$D177*(1+(#REF!/100))^$AE$3,0)</f>
        <v>#REF!</v>
      </c>
      <c r="AF177" s="25" t="e">
        <f>IF($AF$3&lt;=#REF!,$D177*(1+(#REF!/100))^$AF$3,0)</f>
        <v>#REF!</v>
      </c>
      <c r="AG177" s="25" t="e">
        <f>IF($AG$3&lt;=#REF!,$D177*(1+(#REF!/100))^$AG$3,0)</f>
        <v>#REF!</v>
      </c>
      <c r="AH177" s="25" t="e">
        <f>IF($AH$3&lt;=#REF!,$D177*(1+(#REF!/100))^$AH$3,0)</f>
        <v>#REF!</v>
      </c>
      <c r="AI177" s="25" t="e">
        <f>IF($AI$3&lt;=#REF!,$D177*(1+(#REF!/100))^$AI$3,0)</f>
        <v>#REF!</v>
      </c>
      <c r="AJ177" s="17" t="e">
        <f>IF($AJ$3&lt;=#REF!,$D177*(1+(#REF!/100))^$AJ$3,0)</f>
        <v>#REF!</v>
      </c>
      <c r="AK177" s="17" t="e">
        <f>IF($AK$3&lt;=#REF!,$D177*(1+(#REF!/100))^$AK$3,0)</f>
        <v>#REF!</v>
      </c>
      <c r="AL177" s="17" t="e">
        <f>IF($AL$3&lt;=#REF!,$D177*(1+(#REF!/100))^$AL$3,0)</f>
        <v>#REF!</v>
      </c>
      <c r="AM177" s="17" t="e">
        <f>IF($AM$3&lt;=#REF!,$D177*(1+(#REF!/100))^$AM$3,0)</f>
        <v>#REF!</v>
      </c>
      <c r="AN177" s="17" t="e">
        <f>IF($AN$3&lt;=#REF!,$D177*(1+(#REF!/100))^$AN$3,0)</f>
        <v>#REF!</v>
      </c>
      <c r="AO177" s="17" t="e">
        <f>IF($AO$3&lt;=#REF!,$D177*(1+(#REF!/100))^$AO$3,0)</f>
        <v>#REF!</v>
      </c>
      <c r="AP177" s="17" t="e">
        <f>IF($AP$3&lt;=#REF!,$D177*(1+(#REF!/100))^$AP$3,0)</f>
        <v>#REF!</v>
      </c>
      <c r="AQ177" s="17" t="e">
        <f>IF($AQ$3&lt;=#REF!,$D177*(1+(#REF!/100))^$AQ$3,0)</f>
        <v>#REF!</v>
      </c>
      <c r="AR177" s="17" t="e">
        <f>IF($AR$3&lt;=#REF!,$D177*(1+(#REF!/100))^$AR$3,0)</f>
        <v>#REF!</v>
      </c>
      <c r="AS177" s="17" t="e">
        <f>IF($AS$3&lt;=#REF!,$D177*(1+(#REF!/100))^$AS$3,0)</f>
        <v>#REF!</v>
      </c>
    </row>
    <row r="178" spans="2:45" x14ac:dyDescent="0.25">
      <c r="B178" s="2" t="e">
        <f>#REF!</f>
        <v>#REF!</v>
      </c>
      <c r="C178" s="20">
        <v>2</v>
      </c>
      <c r="D178" s="19" t="e">
        <f>#REF!*#REF!</f>
        <v>#REF!</v>
      </c>
      <c r="E178" s="17" t="e">
        <f>NPV(#REF!,'Costos operativos proyectados'!F178:AI178)</f>
        <v>#REF!</v>
      </c>
      <c r="F178" s="25" t="e">
        <f>IF($F$3&lt;=#REF!,$D178*(1+(#REF!/100))^$F$3,0)</f>
        <v>#REF!</v>
      </c>
      <c r="G178" s="25" t="e">
        <f>IF($G$3&lt;=#REF!,$D178*(1+(#REF!/100))^$G$3,0)</f>
        <v>#REF!</v>
      </c>
      <c r="H178" s="25" t="e">
        <f>IF($H$3&lt;=#REF!,$D178*(1+(#REF!/100))^$H$3,0)</f>
        <v>#REF!</v>
      </c>
      <c r="I178" s="25" t="e">
        <f>IF($I$3&lt;=#REF!,$D178*(1+(#REF!/100))^$I$3,0)</f>
        <v>#REF!</v>
      </c>
      <c r="J178" s="25" t="e">
        <f>IF($J$3&lt;=#REF!,$D178*(1+(#REF!/100))^$J$3,0)</f>
        <v>#REF!</v>
      </c>
      <c r="K178" s="25" t="e">
        <f>IF($K$3&lt;=#REF!,$D178*(1+(#REF!/100))^$K$3,0)</f>
        <v>#REF!</v>
      </c>
      <c r="L178" s="25" t="e">
        <f>IF($L$3&lt;=#REF!,$D178*(1+(#REF!/100))^$L$3,0)</f>
        <v>#REF!</v>
      </c>
      <c r="M178" s="25" t="e">
        <f>IF($M$3&lt;=#REF!,$D178*(1+(#REF!/100))^$M$3,0)</f>
        <v>#REF!</v>
      </c>
      <c r="N178" s="25" t="e">
        <f>IF($N$3&lt;=#REF!,$D178*(1+(#REF!/100))^$N$3,0)</f>
        <v>#REF!</v>
      </c>
      <c r="O178" s="25" t="e">
        <f>IF($O$3&lt;=#REF!,$D178*(1+(#REF!/100))^$O$3,0)</f>
        <v>#REF!</v>
      </c>
      <c r="P178" s="25" t="e">
        <f>IF($P$3&lt;=#REF!,$D178*(1+(#REF!/100))^$P$3,0)</f>
        <v>#REF!</v>
      </c>
      <c r="Q178" s="25" t="e">
        <f>IF($Q$3&lt;=#REF!,$D178*(1+(#REF!/100))^$Q$3,0)</f>
        <v>#REF!</v>
      </c>
      <c r="R178" s="25" t="e">
        <f>IF($R$3&lt;=#REF!,$D178*(1+(#REF!/100))^$R$3,0)</f>
        <v>#REF!</v>
      </c>
      <c r="S178" s="25" t="e">
        <f>IF($S$3&lt;=#REF!,$D178*(1+(#REF!/100))^$S$3,0)</f>
        <v>#REF!</v>
      </c>
      <c r="T178" s="25" t="e">
        <f>IF($T$3&lt;=#REF!,$D178*(1+(#REF!/100))^$T$3,0)</f>
        <v>#REF!</v>
      </c>
      <c r="U178" s="25" t="e">
        <f>IF($U$3&lt;=#REF!,$D178*(1+(#REF!/100))^$U$3,0)</f>
        <v>#REF!</v>
      </c>
      <c r="V178" s="25" t="e">
        <f>IF($V$3&lt;=#REF!,$D178*(1+(#REF!/100))^$V$3,0)</f>
        <v>#REF!</v>
      </c>
      <c r="W178" s="25" t="e">
        <f>IF($W$3&lt;=#REF!,$D178*(1+(#REF!/100))^$W$3,0)</f>
        <v>#REF!</v>
      </c>
      <c r="X178" s="25" t="e">
        <f>IF($X$3&lt;=#REF!,$D178*(1+(#REF!/100))^$X$3,0)</f>
        <v>#REF!</v>
      </c>
      <c r="Y178" s="25" t="e">
        <f>IF($Y$3&lt;=#REF!,$D178*(1+(#REF!/100))^$Y$3,0)</f>
        <v>#REF!</v>
      </c>
      <c r="Z178" s="25" t="e">
        <f>IF($Z$3&lt;=#REF!,$D178*(1+(#REF!/100))^$Z$3,0)</f>
        <v>#REF!</v>
      </c>
      <c r="AA178" s="25" t="e">
        <f>IF($AA$3&lt;=#REF!,$D178*(1+(#REF!/100))^$AA$3,0)</f>
        <v>#REF!</v>
      </c>
      <c r="AB178" s="25" t="e">
        <f>IF($AB$3&lt;=#REF!,$D178*(1+(#REF!/100))^$AB$3,0)</f>
        <v>#REF!</v>
      </c>
      <c r="AC178" s="25" t="e">
        <f>IF($AC$3&lt;=#REF!,$D178*(1+(#REF!/100))^$AC$3,0)</f>
        <v>#REF!</v>
      </c>
      <c r="AD178" s="25" t="e">
        <f>IF($AD$3&lt;=#REF!,$D178*(1+(#REF!/100))^$AD$3,0)</f>
        <v>#REF!</v>
      </c>
      <c r="AE178" s="25" t="e">
        <f>IF($AE$3&lt;=#REF!,$D178*(1+(#REF!/100))^$AE$3,0)</f>
        <v>#REF!</v>
      </c>
      <c r="AF178" s="25" t="e">
        <f>IF($AF$3&lt;=#REF!,$D178*(1+(#REF!/100))^$AF$3,0)</f>
        <v>#REF!</v>
      </c>
      <c r="AG178" s="25" t="e">
        <f>IF($AG$3&lt;=#REF!,$D178*(1+(#REF!/100))^$AG$3,0)</f>
        <v>#REF!</v>
      </c>
      <c r="AH178" s="25" t="e">
        <f>IF($AH$3&lt;=#REF!,$D178*(1+(#REF!/100))^$AH$3,0)</f>
        <v>#REF!</v>
      </c>
      <c r="AI178" s="25" t="e">
        <f>IF($AI$3&lt;=#REF!,$D178*(1+(#REF!/100))^$AI$3,0)</f>
        <v>#REF!</v>
      </c>
      <c r="AJ178" s="17" t="e">
        <f>IF($AJ$3&lt;=#REF!,$D178*(1+(#REF!/100))^$AJ$3,0)</f>
        <v>#REF!</v>
      </c>
      <c r="AK178" s="17" t="e">
        <f>IF($AK$3&lt;=#REF!,$D178*(1+(#REF!/100))^$AK$3,0)</f>
        <v>#REF!</v>
      </c>
      <c r="AL178" s="17" t="e">
        <f>IF($AL$3&lt;=#REF!,$D178*(1+(#REF!/100))^$AL$3,0)</f>
        <v>#REF!</v>
      </c>
      <c r="AM178" s="17" t="e">
        <f>IF($AM$3&lt;=#REF!,$D178*(1+(#REF!/100))^$AM$3,0)</f>
        <v>#REF!</v>
      </c>
      <c r="AN178" s="17" t="e">
        <f>IF($AN$3&lt;=#REF!,$D178*(1+(#REF!/100))^$AN$3,0)</f>
        <v>#REF!</v>
      </c>
      <c r="AO178" s="17" t="e">
        <f>IF($AO$3&lt;=#REF!,$D178*(1+(#REF!/100))^$AO$3,0)</f>
        <v>#REF!</v>
      </c>
      <c r="AP178" s="17" t="e">
        <f>IF($AP$3&lt;=#REF!,$D178*(1+(#REF!/100))^$AP$3,0)</f>
        <v>#REF!</v>
      </c>
      <c r="AQ178" s="17" t="e">
        <f>IF($AQ$3&lt;=#REF!,$D178*(1+(#REF!/100))^$AQ$3,0)</f>
        <v>#REF!</v>
      </c>
      <c r="AR178" s="17" t="e">
        <f>IF($AR$3&lt;=#REF!,$D178*(1+(#REF!/100))^$AR$3,0)</f>
        <v>#REF!</v>
      </c>
      <c r="AS178" s="17" t="e">
        <f>IF($AS$3&lt;=#REF!,$D178*(1+(#REF!/100))^$AS$3,0)</f>
        <v>#REF!</v>
      </c>
    </row>
    <row r="179" spans="2:45" x14ac:dyDescent="0.25">
      <c r="B179" s="2" t="e">
        <f>#REF!</f>
        <v>#REF!</v>
      </c>
      <c r="C179" s="20">
        <v>4</v>
      </c>
      <c r="D179" s="19" t="e">
        <f>#REF!*#REF!</f>
        <v>#REF!</v>
      </c>
      <c r="E179" s="17" t="e">
        <f>NPV(#REF!,'Costos operativos proyectados'!F179:AI179)</f>
        <v>#REF!</v>
      </c>
      <c r="F179" s="25" t="e">
        <f>IF($F$3&lt;=#REF!,$D179*(1+(#REF!/100))^$F$3,0)</f>
        <v>#REF!</v>
      </c>
      <c r="G179" s="25" t="e">
        <f>IF($G$3&lt;=#REF!,$D179*(1+(#REF!/100))^$G$3,0)</f>
        <v>#REF!</v>
      </c>
      <c r="H179" s="25" t="e">
        <f>IF($H$3&lt;=#REF!,$D179*(1+(#REF!/100))^$H$3,0)</f>
        <v>#REF!</v>
      </c>
      <c r="I179" s="25" t="e">
        <f>IF($I$3&lt;=#REF!,$D179*(1+(#REF!/100))^$I$3,0)</f>
        <v>#REF!</v>
      </c>
      <c r="J179" s="25" t="e">
        <f>IF($J$3&lt;=#REF!,$D179*(1+(#REF!/100))^$J$3,0)</f>
        <v>#REF!</v>
      </c>
      <c r="K179" s="25" t="e">
        <f>IF($K$3&lt;=#REF!,$D179*(1+(#REF!/100))^$K$3,0)</f>
        <v>#REF!</v>
      </c>
      <c r="L179" s="25" t="e">
        <f>IF($L$3&lt;=#REF!,$D179*(1+(#REF!/100))^$L$3,0)</f>
        <v>#REF!</v>
      </c>
      <c r="M179" s="25" t="e">
        <f>IF($M$3&lt;=#REF!,$D179*(1+(#REF!/100))^$M$3,0)</f>
        <v>#REF!</v>
      </c>
      <c r="N179" s="25" t="e">
        <f>IF($N$3&lt;=#REF!,$D179*(1+(#REF!/100))^$N$3,0)</f>
        <v>#REF!</v>
      </c>
      <c r="O179" s="25" t="e">
        <f>IF($O$3&lt;=#REF!,$D179*(1+(#REF!/100))^$O$3,0)</f>
        <v>#REF!</v>
      </c>
      <c r="P179" s="25" t="e">
        <f>IF($P$3&lt;=#REF!,$D179*(1+(#REF!/100))^$P$3,0)</f>
        <v>#REF!</v>
      </c>
      <c r="Q179" s="25" t="e">
        <f>IF($Q$3&lt;=#REF!,$D179*(1+(#REF!/100))^$Q$3,0)</f>
        <v>#REF!</v>
      </c>
      <c r="R179" s="25" t="e">
        <f>IF($R$3&lt;=#REF!,$D179*(1+(#REF!/100))^$R$3,0)</f>
        <v>#REF!</v>
      </c>
      <c r="S179" s="25" t="e">
        <f>IF($S$3&lt;=#REF!,$D179*(1+(#REF!/100))^$S$3,0)</f>
        <v>#REF!</v>
      </c>
      <c r="T179" s="25" t="e">
        <f>IF($T$3&lt;=#REF!,$D179*(1+(#REF!/100))^$T$3,0)</f>
        <v>#REF!</v>
      </c>
      <c r="U179" s="25" t="e">
        <f>IF($U$3&lt;=#REF!,$D179*(1+(#REF!/100))^$U$3,0)</f>
        <v>#REF!</v>
      </c>
      <c r="V179" s="25" t="e">
        <f>IF($V$3&lt;=#REF!,$D179*(1+(#REF!/100))^$V$3,0)</f>
        <v>#REF!</v>
      </c>
      <c r="W179" s="25" t="e">
        <f>IF($W$3&lt;=#REF!,$D179*(1+(#REF!/100))^$W$3,0)</f>
        <v>#REF!</v>
      </c>
      <c r="X179" s="25" t="e">
        <f>IF($X$3&lt;=#REF!,$D179*(1+(#REF!/100))^$X$3,0)</f>
        <v>#REF!</v>
      </c>
      <c r="Y179" s="25" t="e">
        <f>IF($Y$3&lt;=#REF!,$D179*(1+(#REF!/100))^$Y$3,0)</f>
        <v>#REF!</v>
      </c>
      <c r="Z179" s="25" t="e">
        <f>IF($Z$3&lt;=#REF!,$D179*(1+(#REF!/100))^$Z$3,0)</f>
        <v>#REF!</v>
      </c>
      <c r="AA179" s="25" t="e">
        <f>IF($AA$3&lt;=#REF!,$D179*(1+(#REF!/100))^$AA$3,0)</f>
        <v>#REF!</v>
      </c>
      <c r="AB179" s="25" t="e">
        <f>IF($AB$3&lt;=#REF!,$D179*(1+(#REF!/100))^$AB$3,0)</f>
        <v>#REF!</v>
      </c>
      <c r="AC179" s="25" t="e">
        <f>IF($AC$3&lt;=#REF!,$D179*(1+(#REF!/100))^$AC$3,0)</f>
        <v>#REF!</v>
      </c>
      <c r="AD179" s="25" t="e">
        <f>IF($AD$3&lt;=#REF!,$D179*(1+(#REF!/100))^$AD$3,0)</f>
        <v>#REF!</v>
      </c>
      <c r="AE179" s="25" t="e">
        <f>IF($AE$3&lt;=#REF!,$D179*(1+(#REF!/100))^$AE$3,0)</f>
        <v>#REF!</v>
      </c>
      <c r="AF179" s="25" t="e">
        <f>IF($AF$3&lt;=#REF!,$D179*(1+(#REF!/100))^$AF$3,0)</f>
        <v>#REF!</v>
      </c>
      <c r="AG179" s="25" t="e">
        <f>IF($AG$3&lt;=#REF!,$D179*(1+(#REF!/100))^$AG$3,0)</f>
        <v>#REF!</v>
      </c>
      <c r="AH179" s="25" t="e">
        <f>IF($AH$3&lt;=#REF!,$D179*(1+(#REF!/100))^$AH$3,0)</f>
        <v>#REF!</v>
      </c>
      <c r="AI179" s="25" t="e">
        <f>IF($AI$3&lt;=#REF!,$D179*(1+(#REF!/100))^$AI$3,0)</f>
        <v>#REF!</v>
      </c>
      <c r="AJ179" s="17" t="e">
        <f>IF($AJ$3&lt;=#REF!,$D179*(1+(#REF!/100))^$AJ$3,0)</f>
        <v>#REF!</v>
      </c>
      <c r="AK179" s="17" t="e">
        <f>IF($AK$3&lt;=#REF!,$D179*(1+(#REF!/100))^$AK$3,0)</f>
        <v>#REF!</v>
      </c>
      <c r="AL179" s="17" t="e">
        <f>IF($AL$3&lt;=#REF!,$D179*(1+(#REF!/100))^$AL$3,0)</f>
        <v>#REF!</v>
      </c>
      <c r="AM179" s="17" t="e">
        <f>IF($AM$3&lt;=#REF!,$D179*(1+(#REF!/100))^$AM$3,0)</f>
        <v>#REF!</v>
      </c>
      <c r="AN179" s="17" t="e">
        <f>IF($AN$3&lt;=#REF!,$D179*(1+(#REF!/100))^$AN$3,0)</f>
        <v>#REF!</v>
      </c>
      <c r="AO179" s="17" t="e">
        <f>IF($AO$3&lt;=#REF!,$D179*(1+(#REF!/100))^$AO$3,0)</f>
        <v>#REF!</v>
      </c>
      <c r="AP179" s="17" t="e">
        <f>IF($AP$3&lt;=#REF!,$D179*(1+(#REF!/100))^$AP$3,0)</f>
        <v>#REF!</v>
      </c>
      <c r="AQ179" s="17" t="e">
        <f>IF($AQ$3&lt;=#REF!,$D179*(1+(#REF!/100))^$AQ$3,0)</f>
        <v>#REF!</v>
      </c>
      <c r="AR179" s="17" t="e">
        <f>IF($AR$3&lt;=#REF!,$D179*(1+(#REF!/100))^$AR$3,0)</f>
        <v>#REF!</v>
      </c>
      <c r="AS179" s="17" t="e">
        <f>IF($AS$3&lt;=#REF!,$D179*(1+(#REF!/100))^$AS$3,0)</f>
        <v>#REF!</v>
      </c>
    </row>
    <row r="180" spans="2:45" x14ac:dyDescent="0.25">
      <c r="B180" s="2" t="e">
        <f>#REF!</f>
        <v>#REF!</v>
      </c>
      <c r="C180" s="20">
        <v>6</v>
      </c>
      <c r="D180" s="19" t="e">
        <f>#REF!*#REF!</f>
        <v>#REF!</v>
      </c>
      <c r="E180" s="17" t="e">
        <f>NPV(#REF!,'Costos operativos proyectados'!F180:AI180)</f>
        <v>#REF!</v>
      </c>
      <c r="F180" s="25" t="e">
        <f>IF($F$3&lt;=#REF!,$D180*(1+(#REF!/100))^$F$3,0)</f>
        <v>#REF!</v>
      </c>
      <c r="G180" s="25" t="e">
        <f>IF($G$3&lt;=#REF!,$D180*(1+(#REF!/100))^$G$3,0)</f>
        <v>#REF!</v>
      </c>
      <c r="H180" s="25" t="e">
        <f>IF($H$3&lt;=#REF!,$D180*(1+(#REF!/100))^$H$3,0)</f>
        <v>#REF!</v>
      </c>
      <c r="I180" s="25" t="e">
        <f>IF($I$3&lt;=#REF!,$D180*(1+(#REF!/100))^$I$3,0)</f>
        <v>#REF!</v>
      </c>
      <c r="J180" s="25" t="e">
        <f>IF($J$3&lt;=#REF!,$D180*(1+(#REF!/100))^$J$3,0)</f>
        <v>#REF!</v>
      </c>
      <c r="K180" s="25" t="e">
        <f>IF($K$3&lt;=#REF!,$D180*(1+(#REF!/100))^$K$3,0)</f>
        <v>#REF!</v>
      </c>
      <c r="L180" s="25" t="e">
        <f>IF($L$3&lt;=#REF!,$D180*(1+(#REF!/100))^$L$3,0)</f>
        <v>#REF!</v>
      </c>
      <c r="M180" s="25" t="e">
        <f>IF($M$3&lt;=#REF!,$D180*(1+(#REF!/100))^$M$3,0)</f>
        <v>#REF!</v>
      </c>
      <c r="N180" s="25" t="e">
        <f>IF($N$3&lt;=#REF!,$D180*(1+(#REF!/100))^$N$3,0)</f>
        <v>#REF!</v>
      </c>
      <c r="O180" s="25" t="e">
        <f>IF($O$3&lt;=#REF!,$D180*(1+(#REF!/100))^$O$3,0)</f>
        <v>#REF!</v>
      </c>
      <c r="P180" s="25" t="e">
        <f>IF($P$3&lt;=#REF!,$D180*(1+(#REF!/100))^$P$3,0)</f>
        <v>#REF!</v>
      </c>
      <c r="Q180" s="25" t="e">
        <f>IF($Q$3&lt;=#REF!,$D180*(1+(#REF!/100))^$Q$3,0)</f>
        <v>#REF!</v>
      </c>
      <c r="R180" s="25" t="e">
        <f>IF($R$3&lt;=#REF!,$D180*(1+(#REF!/100))^$R$3,0)</f>
        <v>#REF!</v>
      </c>
      <c r="S180" s="25" t="e">
        <f>IF($S$3&lt;=#REF!,$D180*(1+(#REF!/100))^$S$3,0)</f>
        <v>#REF!</v>
      </c>
      <c r="T180" s="25" t="e">
        <f>IF($T$3&lt;=#REF!,$D180*(1+(#REF!/100))^$T$3,0)</f>
        <v>#REF!</v>
      </c>
      <c r="U180" s="25" t="e">
        <f>IF($U$3&lt;=#REF!,$D180*(1+(#REF!/100))^$U$3,0)</f>
        <v>#REF!</v>
      </c>
      <c r="V180" s="25" t="e">
        <f>IF($V$3&lt;=#REF!,$D180*(1+(#REF!/100))^$V$3,0)</f>
        <v>#REF!</v>
      </c>
      <c r="W180" s="25" t="e">
        <f>IF($W$3&lt;=#REF!,$D180*(1+(#REF!/100))^$W$3,0)</f>
        <v>#REF!</v>
      </c>
      <c r="X180" s="25" t="e">
        <f>IF($X$3&lt;=#REF!,$D180*(1+(#REF!/100))^$X$3,0)</f>
        <v>#REF!</v>
      </c>
      <c r="Y180" s="25" t="e">
        <f>IF($Y$3&lt;=#REF!,$D180*(1+(#REF!/100))^$Y$3,0)</f>
        <v>#REF!</v>
      </c>
      <c r="Z180" s="25" t="e">
        <f>IF($Z$3&lt;=#REF!,$D180*(1+(#REF!/100))^$Z$3,0)</f>
        <v>#REF!</v>
      </c>
      <c r="AA180" s="25" t="e">
        <f>IF($AA$3&lt;=#REF!,$D180*(1+(#REF!/100))^$AA$3,0)</f>
        <v>#REF!</v>
      </c>
      <c r="AB180" s="25" t="e">
        <f>IF($AB$3&lt;=#REF!,$D180*(1+(#REF!/100))^$AB$3,0)</f>
        <v>#REF!</v>
      </c>
      <c r="AC180" s="25" t="e">
        <f>IF($AC$3&lt;=#REF!,$D180*(1+(#REF!/100))^$AC$3,0)</f>
        <v>#REF!</v>
      </c>
      <c r="AD180" s="25" t="e">
        <f>IF($AD$3&lt;=#REF!,$D180*(1+(#REF!/100))^$AD$3,0)</f>
        <v>#REF!</v>
      </c>
      <c r="AE180" s="25" t="e">
        <f>IF($AE$3&lt;=#REF!,$D180*(1+(#REF!/100))^$AE$3,0)</f>
        <v>#REF!</v>
      </c>
      <c r="AF180" s="25" t="e">
        <f>IF($AF$3&lt;=#REF!,$D180*(1+(#REF!/100))^$AF$3,0)</f>
        <v>#REF!</v>
      </c>
      <c r="AG180" s="25" t="e">
        <f>IF($AG$3&lt;=#REF!,$D180*(1+(#REF!/100))^$AG$3,0)</f>
        <v>#REF!</v>
      </c>
      <c r="AH180" s="25" t="e">
        <f>IF($AH$3&lt;=#REF!,$D180*(1+(#REF!/100))^$AH$3,0)</f>
        <v>#REF!</v>
      </c>
      <c r="AI180" s="25" t="e">
        <f>IF($AI$3&lt;=#REF!,$D180*(1+(#REF!/100))^$AI$3,0)</f>
        <v>#REF!</v>
      </c>
      <c r="AJ180" s="17" t="e">
        <f>IF($AJ$3&lt;=#REF!,$D180*(1+(#REF!/100))^$AJ$3,0)</f>
        <v>#REF!</v>
      </c>
      <c r="AK180" s="17" t="e">
        <f>IF($AK$3&lt;=#REF!,$D180*(1+(#REF!/100))^$AK$3,0)</f>
        <v>#REF!</v>
      </c>
      <c r="AL180" s="17" t="e">
        <f>IF($AL$3&lt;=#REF!,$D180*(1+(#REF!/100))^$AL$3,0)</f>
        <v>#REF!</v>
      </c>
      <c r="AM180" s="17" t="e">
        <f>IF($AM$3&lt;=#REF!,$D180*(1+(#REF!/100))^$AM$3,0)</f>
        <v>#REF!</v>
      </c>
      <c r="AN180" s="17" t="e">
        <f>IF($AN$3&lt;=#REF!,$D180*(1+(#REF!/100))^$AN$3,0)</f>
        <v>#REF!</v>
      </c>
      <c r="AO180" s="17" t="e">
        <f>IF($AO$3&lt;=#REF!,$D180*(1+(#REF!/100))^$AO$3,0)</f>
        <v>#REF!</v>
      </c>
      <c r="AP180" s="17" t="e">
        <f>IF($AP$3&lt;=#REF!,$D180*(1+(#REF!/100))^$AP$3,0)</f>
        <v>#REF!</v>
      </c>
      <c r="AQ180" s="17" t="e">
        <f>IF($AQ$3&lt;=#REF!,$D180*(1+(#REF!/100))^$AQ$3,0)</f>
        <v>#REF!</v>
      </c>
      <c r="AR180" s="17" t="e">
        <f>IF($AR$3&lt;=#REF!,$D180*(1+(#REF!/100))^$AR$3,0)</f>
        <v>#REF!</v>
      </c>
      <c r="AS180" s="17" t="e">
        <f>IF($AS$3&lt;=#REF!,$D180*(1+(#REF!/100))^$AS$3,0)</f>
        <v>#REF!</v>
      </c>
    </row>
    <row r="181" spans="2:45" x14ac:dyDescent="0.25">
      <c r="B181" s="2" t="e">
        <f>#REF!</f>
        <v>#REF!</v>
      </c>
      <c r="C181" s="20"/>
      <c r="D181" s="19" t="e">
        <f>#REF!*#REF!</f>
        <v>#REF!</v>
      </c>
      <c r="E181" s="17" t="e">
        <f>NPV(#REF!,'Costos operativos proyectados'!F181:AI181)</f>
        <v>#REF!</v>
      </c>
      <c r="F181" s="25" t="e">
        <f>IF($F$3&lt;=#REF!,$D181*(1+(#REF!/100))^$F$3,0)</f>
        <v>#REF!</v>
      </c>
      <c r="G181" s="25" t="e">
        <f>IF($G$3&lt;=#REF!,$D181*(1+(#REF!/100))^$G$3,0)</f>
        <v>#REF!</v>
      </c>
      <c r="H181" s="25" t="e">
        <f>IF($H$3&lt;=#REF!,$D181*(1+(#REF!/100))^$H$3,0)</f>
        <v>#REF!</v>
      </c>
      <c r="I181" s="25" t="e">
        <f>IF($I$3&lt;=#REF!,$D181*(1+(#REF!/100))^$I$3,0)</f>
        <v>#REF!</v>
      </c>
      <c r="J181" s="25" t="e">
        <f>IF($J$3&lt;=#REF!,$D181*(1+(#REF!/100))^$J$3,0)</f>
        <v>#REF!</v>
      </c>
      <c r="K181" s="25" t="e">
        <f>IF($K$3&lt;=#REF!,$D181*(1+(#REF!/100))^$K$3,0)</f>
        <v>#REF!</v>
      </c>
      <c r="L181" s="25" t="e">
        <f>IF($L$3&lt;=#REF!,$D181*(1+(#REF!/100))^$L$3,0)</f>
        <v>#REF!</v>
      </c>
      <c r="M181" s="25" t="e">
        <f>IF($M$3&lt;=#REF!,$D181*(1+(#REF!/100))^$M$3,0)</f>
        <v>#REF!</v>
      </c>
      <c r="N181" s="25" t="e">
        <f>IF($N$3&lt;=#REF!,$D181*(1+(#REF!/100))^$N$3,0)</f>
        <v>#REF!</v>
      </c>
      <c r="O181" s="25" t="e">
        <f>IF($O$3&lt;=#REF!,$D181*(1+(#REF!/100))^$O$3,0)</f>
        <v>#REF!</v>
      </c>
      <c r="P181" s="25" t="e">
        <f>IF($P$3&lt;=#REF!,$D181*(1+(#REF!/100))^$P$3,0)</f>
        <v>#REF!</v>
      </c>
      <c r="Q181" s="25" t="e">
        <f>IF($Q$3&lt;=#REF!,$D181*(1+(#REF!/100))^$Q$3,0)</f>
        <v>#REF!</v>
      </c>
      <c r="R181" s="25" t="e">
        <f>IF($R$3&lt;=#REF!,$D181*(1+(#REF!/100))^$R$3,0)</f>
        <v>#REF!</v>
      </c>
      <c r="S181" s="25" t="e">
        <f>IF($S$3&lt;=#REF!,$D181*(1+(#REF!/100))^$S$3,0)</f>
        <v>#REF!</v>
      </c>
      <c r="T181" s="25" t="e">
        <f>IF($T$3&lt;=#REF!,$D181*(1+(#REF!/100))^$T$3,0)</f>
        <v>#REF!</v>
      </c>
      <c r="U181" s="25" t="e">
        <f>IF($U$3&lt;=#REF!,$D181*(1+(#REF!/100))^$U$3,0)</f>
        <v>#REF!</v>
      </c>
      <c r="V181" s="25" t="e">
        <f>IF($V$3&lt;=#REF!,$D181*(1+(#REF!/100))^$V$3,0)</f>
        <v>#REF!</v>
      </c>
      <c r="W181" s="25" t="e">
        <f>IF($W$3&lt;=#REF!,$D181*(1+(#REF!/100))^$W$3,0)</f>
        <v>#REF!</v>
      </c>
      <c r="X181" s="25" t="e">
        <f>IF($X$3&lt;=#REF!,$D181*(1+(#REF!/100))^$X$3,0)</f>
        <v>#REF!</v>
      </c>
      <c r="Y181" s="25" t="e">
        <f>IF($Y$3&lt;=#REF!,$D181*(1+(#REF!/100))^$Y$3,0)</f>
        <v>#REF!</v>
      </c>
      <c r="Z181" s="25" t="e">
        <f>IF($Z$3&lt;=#REF!,$D181*(1+(#REF!/100))^$Z$3,0)</f>
        <v>#REF!</v>
      </c>
      <c r="AA181" s="25" t="e">
        <f>IF($AA$3&lt;=#REF!,$D181*(1+(#REF!/100))^$AA$3,0)</f>
        <v>#REF!</v>
      </c>
      <c r="AB181" s="25" t="e">
        <f>IF($AB$3&lt;=#REF!,$D181*(1+(#REF!/100))^$AB$3,0)</f>
        <v>#REF!</v>
      </c>
      <c r="AC181" s="25" t="e">
        <f>IF($AC$3&lt;=#REF!,$D181*(1+(#REF!/100))^$AC$3,0)</f>
        <v>#REF!</v>
      </c>
      <c r="AD181" s="25" t="e">
        <f>IF($AD$3&lt;=#REF!,$D181*(1+(#REF!/100))^$AD$3,0)</f>
        <v>#REF!</v>
      </c>
      <c r="AE181" s="25" t="e">
        <f>IF($AE$3&lt;=#REF!,$D181*(1+(#REF!/100))^$AE$3,0)</f>
        <v>#REF!</v>
      </c>
      <c r="AF181" s="25" t="e">
        <f>IF($AF$3&lt;=#REF!,$D181*(1+(#REF!/100))^$AF$3,0)</f>
        <v>#REF!</v>
      </c>
      <c r="AG181" s="25" t="e">
        <f>IF($AG$3&lt;=#REF!,$D181*(1+(#REF!/100))^$AG$3,0)</f>
        <v>#REF!</v>
      </c>
      <c r="AH181" s="25" t="e">
        <f>IF($AH$3&lt;=#REF!,$D181*(1+(#REF!/100))^$AH$3,0)</f>
        <v>#REF!</v>
      </c>
      <c r="AI181" s="25" t="e">
        <f>IF($AI$3&lt;=#REF!,$D181*(1+(#REF!/100))^$AI$3,0)</f>
        <v>#REF!</v>
      </c>
      <c r="AJ181" s="17" t="e">
        <f>IF($AJ$3&lt;=#REF!,$D181*(1+(#REF!/100))^$AJ$3,0)</f>
        <v>#REF!</v>
      </c>
      <c r="AK181" s="17" t="e">
        <f>IF($AK$3&lt;=#REF!,$D181*(1+(#REF!/100))^$AK$3,0)</f>
        <v>#REF!</v>
      </c>
      <c r="AL181" s="17" t="e">
        <f>IF($AL$3&lt;=#REF!,$D181*(1+(#REF!/100))^$AL$3,0)</f>
        <v>#REF!</v>
      </c>
      <c r="AM181" s="17" t="e">
        <f>IF($AM$3&lt;=#REF!,$D181*(1+(#REF!/100))^$AM$3,0)</f>
        <v>#REF!</v>
      </c>
      <c r="AN181" s="17" t="e">
        <f>IF($AN$3&lt;=#REF!,$D181*(1+(#REF!/100))^$AN$3,0)</f>
        <v>#REF!</v>
      </c>
      <c r="AO181" s="17" t="e">
        <f>IF($AO$3&lt;=#REF!,$D181*(1+(#REF!/100))^$AO$3,0)</f>
        <v>#REF!</v>
      </c>
      <c r="AP181" s="17" t="e">
        <f>IF($AP$3&lt;=#REF!,$D181*(1+(#REF!/100))^$AP$3,0)</f>
        <v>#REF!</v>
      </c>
      <c r="AQ181" s="17" t="e">
        <f>IF($AQ$3&lt;=#REF!,$D181*(1+(#REF!/100))^$AQ$3,0)</f>
        <v>#REF!</v>
      </c>
      <c r="AR181" s="17" t="e">
        <f>IF($AR$3&lt;=#REF!,$D181*(1+(#REF!/100))^$AR$3,0)</f>
        <v>#REF!</v>
      </c>
      <c r="AS181" s="17" t="e">
        <f>IF($AS$3&lt;=#REF!,$D181*(1+(#REF!/100))^$AS$3,0)</f>
        <v>#REF!</v>
      </c>
    </row>
    <row r="182" spans="2:45" x14ac:dyDescent="0.25">
      <c r="B182" s="2" t="e">
        <f>#REF!</f>
        <v>#REF!</v>
      </c>
      <c r="C182" s="20"/>
      <c r="D182" s="19" t="e">
        <f>#REF!*#REF!</f>
        <v>#REF!</v>
      </c>
      <c r="E182" s="17" t="e">
        <f>NPV(#REF!,'Costos operativos proyectados'!F182:AI182)</f>
        <v>#REF!</v>
      </c>
      <c r="F182" s="25" t="e">
        <f>IF($F$3&lt;=#REF!,$D182*(1+(#REF!/100))^$F$3,0)</f>
        <v>#REF!</v>
      </c>
      <c r="G182" s="25" t="e">
        <f>IF($G$3&lt;=#REF!,$D182*(1+(#REF!/100))^$G$3,0)</f>
        <v>#REF!</v>
      </c>
      <c r="H182" s="25" t="e">
        <f>IF($H$3&lt;=#REF!,$D182*(1+(#REF!/100))^$H$3,0)</f>
        <v>#REF!</v>
      </c>
      <c r="I182" s="25" t="e">
        <f>IF($I$3&lt;=#REF!,$D182*(1+(#REF!/100))^$I$3,0)</f>
        <v>#REF!</v>
      </c>
      <c r="J182" s="25" t="e">
        <f>IF($J$3&lt;=#REF!,$D182*(1+(#REF!/100))^$J$3,0)</f>
        <v>#REF!</v>
      </c>
      <c r="K182" s="25" t="e">
        <f>IF($K$3&lt;=#REF!,$D182*(1+(#REF!/100))^$K$3,0)</f>
        <v>#REF!</v>
      </c>
      <c r="L182" s="25" t="e">
        <f>IF($L$3&lt;=#REF!,$D182*(1+(#REF!/100))^$L$3,0)</f>
        <v>#REF!</v>
      </c>
      <c r="M182" s="25" t="e">
        <f>IF($M$3&lt;=#REF!,$D182*(1+(#REF!/100))^$M$3,0)</f>
        <v>#REF!</v>
      </c>
      <c r="N182" s="25" t="e">
        <f>IF($N$3&lt;=#REF!,$D182*(1+(#REF!/100))^$N$3,0)</f>
        <v>#REF!</v>
      </c>
      <c r="O182" s="25" t="e">
        <f>IF($O$3&lt;=#REF!,$D182*(1+(#REF!/100))^$O$3,0)</f>
        <v>#REF!</v>
      </c>
      <c r="P182" s="25" t="e">
        <f>IF($P$3&lt;=#REF!,$D182*(1+(#REF!/100))^$P$3,0)</f>
        <v>#REF!</v>
      </c>
      <c r="Q182" s="25" t="e">
        <f>IF($Q$3&lt;=#REF!,$D182*(1+(#REF!/100))^$Q$3,0)</f>
        <v>#REF!</v>
      </c>
      <c r="R182" s="25" t="e">
        <f>IF($R$3&lt;=#REF!,$D182*(1+(#REF!/100))^$R$3,0)</f>
        <v>#REF!</v>
      </c>
      <c r="S182" s="25" t="e">
        <f>IF($S$3&lt;=#REF!,$D182*(1+(#REF!/100))^$S$3,0)</f>
        <v>#REF!</v>
      </c>
      <c r="T182" s="25" t="e">
        <f>IF($T$3&lt;=#REF!,$D182*(1+(#REF!/100))^$T$3,0)</f>
        <v>#REF!</v>
      </c>
      <c r="U182" s="25" t="e">
        <f>IF($U$3&lt;=#REF!,$D182*(1+(#REF!/100))^$U$3,0)</f>
        <v>#REF!</v>
      </c>
      <c r="V182" s="25" t="e">
        <f>IF($V$3&lt;=#REF!,$D182*(1+(#REF!/100))^$V$3,0)</f>
        <v>#REF!</v>
      </c>
      <c r="W182" s="25" t="e">
        <f>IF($W$3&lt;=#REF!,$D182*(1+(#REF!/100))^$W$3,0)</f>
        <v>#REF!</v>
      </c>
      <c r="X182" s="25" t="e">
        <f>IF($X$3&lt;=#REF!,$D182*(1+(#REF!/100))^$X$3,0)</f>
        <v>#REF!</v>
      </c>
      <c r="Y182" s="25" t="e">
        <f>IF($Y$3&lt;=#REF!,$D182*(1+(#REF!/100))^$Y$3,0)</f>
        <v>#REF!</v>
      </c>
      <c r="Z182" s="25" t="e">
        <f>IF($Z$3&lt;=#REF!,$D182*(1+(#REF!/100))^$Z$3,0)</f>
        <v>#REF!</v>
      </c>
      <c r="AA182" s="25" t="e">
        <f>IF($AA$3&lt;=#REF!,$D182*(1+(#REF!/100))^$AA$3,0)</f>
        <v>#REF!</v>
      </c>
      <c r="AB182" s="25" t="e">
        <f>IF($AB$3&lt;=#REF!,$D182*(1+(#REF!/100))^$AB$3,0)</f>
        <v>#REF!</v>
      </c>
      <c r="AC182" s="25" t="e">
        <f>IF($AC$3&lt;=#REF!,$D182*(1+(#REF!/100))^$AC$3,0)</f>
        <v>#REF!</v>
      </c>
      <c r="AD182" s="25" t="e">
        <f>IF($AD$3&lt;=#REF!,$D182*(1+(#REF!/100))^$AD$3,0)</f>
        <v>#REF!</v>
      </c>
      <c r="AE182" s="25" t="e">
        <f>IF($AE$3&lt;=#REF!,$D182*(1+(#REF!/100))^$AE$3,0)</f>
        <v>#REF!</v>
      </c>
      <c r="AF182" s="25" t="e">
        <f>IF($AF$3&lt;=#REF!,$D182*(1+(#REF!/100))^$AF$3,0)</f>
        <v>#REF!</v>
      </c>
      <c r="AG182" s="25" t="e">
        <f>IF($AG$3&lt;=#REF!,$D182*(1+(#REF!/100))^$AG$3,0)</f>
        <v>#REF!</v>
      </c>
      <c r="AH182" s="25" t="e">
        <f>IF($AH$3&lt;=#REF!,$D182*(1+(#REF!/100))^$AH$3,0)</f>
        <v>#REF!</v>
      </c>
      <c r="AI182" s="25" t="e">
        <f>IF($AI$3&lt;=#REF!,$D182*(1+(#REF!/100))^$AI$3,0)</f>
        <v>#REF!</v>
      </c>
      <c r="AJ182" s="17" t="e">
        <f>IF($AJ$3&lt;=#REF!,$D182*(1+(#REF!/100))^$AJ$3,0)</f>
        <v>#REF!</v>
      </c>
      <c r="AK182" s="17" t="e">
        <f>IF($AK$3&lt;=#REF!,$D182*(1+(#REF!/100))^$AK$3,0)</f>
        <v>#REF!</v>
      </c>
      <c r="AL182" s="17" t="e">
        <f>IF($AL$3&lt;=#REF!,$D182*(1+(#REF!/100))^$AL$3,0)</f>
        <v>#REF!</v>
      </c>
      <c r="AM182" s="17" t="e">
        <f>IF($AM$3&lt;=#REF!,$D182*(1+(#REF!/100))^$AM$3,0)</f>
        <v>#REF!</v>
      </c>
      <c r="AN182" s="17" t="e">
        <f>IF($AN$3&lt;=#REF!,$D182*(1+(#REF!/100))^$AN$3,0)</f>
        <v>#REF!</v>
      </c>
      <c r="AO182" s="17" t="e">
        <f>IF($AO$3&lt;=#REF!,$D182*(1+(#REF!/100))^$AO$3,0)</f>
        <v>#REF!</v>
      </c>
      <c r="AP182" s="17" t="e">
        <f>IF($AP$3&lt;=#REF!,$D182*(1+(#REF!/100))^$AP$3,0)</f>
        <v>#REF!</v>
      </c>
      <c r="AQ182" s="17" t="e">
        <f>IF($AQ$3&lt;=#REF!,$D182*(1+(#REF!/100))^$AQ$3,0)</f>
        <v>#REF!</v>
      </c>
      <c r="AR182" s="17" t="e">
        <f>IF($AR$3&lt;=#REF!,$D182*(1+(#REF!/100))^$AR$3,0)</f>
        <v>#REF!</v>
      </c>
      <c r="AS182" s="17" t="e">
        <f>IF($AS$3&lt;=#REF!,$D182*(1+(#REF!/100))^$AS$3,0)</f>
        <v>#REF!</v>
      </c>
    </row>
    <row r="183" spans="2:45" x14ac:dyDescent="0.25">
      <c r="B183" s="2" t="e">
        <f>#REF!</f>
        <v>#REF!</v>
      </c>
      <c r="C183" s="20"/>
      <c r="D183" s="19" t="e">
        <f>#REF!*#REF!</f>
        <v>#REF!</v>
      </c>
      <c r="E183" s="17" t="e">
        <f>NPV(#REF!,'Costos operativos proyectados'!F183:AI183)</f>
        <v>#REF!</v>
      </c>
      <c r="F183" s="25" t="e">
        <f>IF($F$3&lt;=#REF!,$D183*(1+(#REF!/100))^$F$3,0)</f>
        <v>#REF!</v>
      </c>
      <c r="G183" s="25" t="e">
        <f>IF($G$3&lt;=#REF!,$D183*(1+(#REF!/100))^$G$3,0)</f>
        <v>#REF!</v>
      </c>
      <c r="H183" s="25" t="e">
        <f>IF($H$3&lt;=#REF!,$D183*(1+(#REF!/100))^$H$3,0)</f>
        <v>#REF!</v>
      </c>
      <c r="I183" s="25" t="e">
        <f>IF($I$3&lt;=#REF!,$D183*(1+(#REF!/100))^$I$3,0)</f>
        <v>#REF!</v>
      </c>
      <c r="J183" s="25" t="e">
        <f>IF($J$3&lt;=#REF!,$D183*(1+(#REF!/100))^$J$3,0)</f>
        <v>#REF!</v>
      </c>
      <c r="K183" s="25" t="e">
        <f>IF($K$3&lt;=#REF!,$D183*(1+(#REF!/100))^$K$3,0)</f>
        <v>#REF!</v>
      </c>
      <c r="L183" s="25" t="e">
        <f>IF($L$3&lt;=#REF!,$D183*(1+(#REF!/100))^$L$3,0)</f>
        <v>#REF!</v>
      </c>
      <c r="M183" s="25" t="e">
        <f>IF($M$3&lt;=#REF!,$D183*(1+(#REF!/100))^$M$3,0)</f>
        <v>#REF!</v>
      </c>
      <c r="N183" s="25" t="e">
        <f>IF($N$3&lt;=#REF!,$D183*(1+(#REF!/100))^$N$3,0)</f>
        <v>#REF!</v>
      </c>
      <c r="O183" s="25" t="e">
        <f>IF($O$3&lt;=#REF!,$D183*(1+(#REF!/100))^$O$3,0)</f>
        <v>#REF!</v>
      </c>
      <c r="P183" s="25" t="e">
        <f>IF($P$3&lt;=#REF!,$D183*(1+(#REF!/100))^$P$3,0)</f>
        <v>#REF!</v>
      </c>
      <c r="Q183" s="25" t="e">
        <f>IF($Q$3&lt;=#REF!,$D183*(1+(#REF!/100))^$Q$3,0)</f>
        <v>#REF!</v>
      </c>
      <c r="R183" s="25" t="e">
        <f>IF($R$3&lt;=#REF!,$D183*(1+(#REF!/100))^$R$3,0)</f>
        <v>#REF!</v>
      </c>
      <c r="S183" s="25" t="e">
        <f>IF($S$3&lt;=#REF!,$D183*(1+(#REF!/100))^$S$3,0)</f>
        <v>#REF!</v>
      </c>
      <c r="T183" s="25" t="e">
        <f>IF($T$3&lt;=#REF!,$D183*(1+(#REF!/100))^$T$3,0)</f>
        <v>#REF!</v>
      </c>
      <c r="U183" s="25" t="e">
        <f>IF($U$3&lt;=#REF!,$D183*(1+(#REF!/100))^$U$3,0)</f>
        <v>#REF!</v>
      </c>
      <c r="V183" s="25" t="e">
        <f>IF($V$3&lt;=#REF!,$D183*(1+(#REF!/100))^$V$3,0)</f>
        <v>#REF!</v>
      </c>
      <c r="W183" s="25" t="e">
        <f>IF($W$3&lt;=#REF!,$D183*(1+(#REF!/100))^$W$3,0)</f>
        <v>#REF!</v>
      </c>
      <c r="X183" s="25" t="e">
        <f>IF($X$3&lt;=#REF!,$D183*(1+(#REF!/100))^$X$3,0)</f>
        <v>#REF!</v>
      </c>
      <c r="Y183" s="25" t="e">
        <f>IF($Y$3&lt;=#REF!,$D183*(1+(#REF!/100))^$Y$3,0)</f>
        <v>#REF!</v>
      </c>
      <c r="Z183" s="25" t="e">
        <f>IF($Z$3&lt;=#REF!,$D183*(1+(#REF!/100))^$Z$3,0)</f>
        <v>#REF!</v>
      </c>
      <c r="AA183" s="25" t="e">
        <f>IF($AA$3&lt;=#REF!,$D183*(1+(#REF!/100))^$AA$3,0)</f>
        <v>#REF!</v>
      </c>
      <c r="AB183" s="25" t="e">
        <f>IF($AB$3&lt;=#REF!,$D183*(1+(#REF!/100))^$AB$3,0)</f>
        <v>#REF!</v>
      </c>
      <c r="AC183" s="25" t="e">
        <f>IF($AC$3&lt;=#REF!,$D183*(1+(#REF!/100))^$AC$3,0)</f>
        <v>#REF!</v>
      </c>
      <c r="AD183" s="25" t="e">
        <f>IF($AD$3&lt;=#REF!,$D183*(1+(#REF!/100))^$AD$3,0)</f>
        <v>#REF!</v>
      </c>
      <c r="AE183" s="25" t="e">
        <f>IF($AE$3&lt;=#REF!,$D183*(1+(#REF!/100))^$AE$3,0)</f>
        <v>#REF!</v>
      </c>
      <c r="AF183" s="25" t="e">
        <f>IF($AF$3&lt;=#REF!,$D183*(1+(#REF!/100))^$AF$3,0)</f>
        <v>#REF!</v>
      </c>
      <c r="AG183" s="25" t="e">
        <f>IF($AG$3&lt;=#REF!,$D183*(1+(#REF!/100))^$AG$3,0)</f>
        <v>#REF!</v>
      </c>
      <c r="AH183" s="25" t="e">
        <f>IF($AH$3&lt;=#REF!,$D183*(1+(#REF!/100))^$AH$3,0)</f>
        <v>#REF!</v>
      </c>
      <c r="AI183" s="25" t="e">
        <f>IF($AI$3&lt;=#REF!,$D183*(1+(#REF!/100))^$AI$3,0)</f>
        <v>#REF!</v>
      </c>
      <c r="AJ183" s="17" t="e">
        <f>IF($AJ$3&lt;=#REF!,$D183*(1+(#REF!/100))^$AJ$3,0)</f>
        <v>#REF!</v>
      </c>
      <c r="AK183" s="17" t="e">
        <f>IF($AK$3&lt;=#REF!,$D183*(1+(#REF!/100))^$AK$3,0)</f>
        <v>#REF!</v>
      </c>
      <c r="AL183" s="17" t="e">
        <f>IF($AL$3&lt;=#REF!,$D183*(1+(#REF!/100))^$AL$3,0)</f>
        <v>#REF!</v>
      </c>
      <c r="AM183" s="17" t="e">
        <f>IF($AM$3&lt;=#REF!,$D183*(1+(#REF!/100))^$AM$3,0)</f>
        <v>#REF!</v>
      </c>
      <c r="AN183" s="17" t="e">
        <f>IF($AN$3&lt;=#REF!,$D183*(1+(#REF!/100))^$AN$3,0)</f>
        <v>#REF!</v>
      </c>
      <c r="AO183" s="17" t="e">
        <f>IF($AO$3&lt;=#REF!,$D183*(1+(#REF!/100))^$AO$3,0)</f>
        <v>#REF!</v>
      </c>
      <c r="AP183" s="17" t="e">
        <f>IF($AP$3&lt;=#REF!,$D183*(1+(#REF!/100))^$AP$3,0)</f>
        <v>#REF!</v>
      </c>
      <c r="AQ183" s="17" t="e">
        <f>IF($AQ$3&lt;=#REF!,$D183*(1+(#REF!/100))^$AQ$3,0)</f>
        <v>#REF!</v>
      </c>
      <c r="AR183" s="17" t="e">
        <f>IF($AR$3&lt;=#REF!,$D183*(1+(#REF!/100))^$AR$3,0)</f>
        <v>#REF!</v>
      </c>
      <c r="AS183" s="17" t="e">
        <f>IF($AS$3&lt;=#REF!,$D183*(1+(#REF!/100))^$AS$3,0)</f>
        <v>#REF!</v>
      </c>
    </row>
    <row r="184" spans="2:45" x14ac:dyDescent="0.25">
      <c r="B184" s="2" t="e">
        <f>#REF!</f>
        <v>#REF!</v>
      </c>
      <c r="C184" s="21"/>
      <c r="D184" s="19" t="e">
        <f>#REF!*#REF!</f>
        <v>#REF!</v>
      </c>
      <c r="E184" s="17" t="e">
        <f>NPV(#REF!,'Costos operativos proyectados'!F184:AI184)</f>
        <v>#REF!</v>
      </c>
      <c r="F184" s="25" t="e">
        <f>IF($F$3&lt;=#REF!,$D184*(1+(#REF!/100))^$F$3,0)</f>
        <v>#REF!</v>
      </c>
      <c r="G184" s="25" t="e">
        <f>IF($G$3&lt;=#REF!,$D184*(1+(#REF!/100))^$G$3,0)</f>
        <v>#REF!</v>
      </c>
      <c r="H184" s="25" t="e">
        <f>IF($H$3&lt;=#REF!,$D184*(1+(#REF!/100))^$H$3,0)</f>
        <v>#REF!</v>
      </c>
      <c r="I184" s="25" t="e">
        <f>IF($I$3&lt;=#REF!,$D184*(1+(#REF!/100))^$I$3,0)</f>
        <v>#REF!</v>
      </c>
      <c r="J184" s="25" t="e">
        <f>IF($J$3&lt;=#REF!,$D184*(1+(#REF!/100))^$J$3,0)</f>
        <v>#REF!</v>
      </c>
      <c r="K184" s="25" t="e">
        <f>IF($K$3&lt;=#REF!,$D184*(1+(#REF!/100))^$K$3,0)</f>
        <v>#REF!</v>
      </c>
      <c r="L184" s="25" t="e">
        <f>IF($L$3&lt;=#REF!,$D184*(1+(#REF!/100))^$L$3,0)</f>
        <v>#REF!</v>
      </c>
      <c r="M184" s="25" t="e">
        <f>IF($M$3&lt;=#REF!,$D184*(1+(#REF!/100))^$M$3,0)</f>
        <v>#REF!</v>
      </c>
      <c r="N184" s="25" t="e">
        <f>IF($N$3&lt;=#REF!,$D184*(1+(#REF!/100))^$N$3,0)</f>
        <v>#REF!</v>
      </c>
      <c r="O184" s="25" t="e">
        <f>IF($O$3&lt;=#REF!,$D184*(1+(#REF!/100))^$O$3,0)</f>
        <v>#REF!</v>
      </c>
      <c r="P184" s="25" t="e">
        <f>IF($P$3&lt;=#REF!,$D184*(1+(#REF!/100))^$P$3,0)</f>
        <v>#REF!</v>
      </c>
      <c r="Q184" s="25" t="e">
        <f>IF($Q$3&lt;=#REF!,$D184*(1+(#REF!/100))^$Q$3,0)</f>
        <v>#REF!</v>
      </c>
      <c r="R184" s="25" t="e">
        <f>IF($R$3&lt;=#REF!,$D184*(1+(#REF!/100))^$R$3,0)</f>
        <v>#REF!</v>
      </c>
      <c r="S184" s="25" t="e">
        <f>IF($S$3&lt;=#REF!,$D184*(1+(#REF!/100))^$S$3,0)</f>
        <v>#REF!</v>
      </c>
      <c r="T184" s="25" t="e">
        <f>IF($T$3&lt;=#REF!,$D184*(1+(#REF!/100))^$T$3,0)</f>
        <v>#REF!</v>
      </c>
      <c r="U184" s="25" t="e">
        <f>IF($U$3&lt;=#REF!,$D184*(1+(#REF!/100))^$U$3,0)</f>
        <v>#REF!</v>
      </c>
      <c r="V184" s="25" t="e">
        <f>IF($V$3&lt;=#REF!,$D184*(1+(#REF!/100))^$V$3,0)</f>
        <v>#REF!</v>
      </c>
      <c r="W184" s="25" t="e">
        <f>IF($W$3&lt;=#REF!,$D184*(1+(#REF!/100))^$W$3,0)</f>
        <v>#REF!</v>
      </c>
      <c r="X184" s="25" t="e">
        <f>IF($X$3&lt;=#REF!,$D184*(1+(#REF!/100))^$X$3,0)</f>
        <v>#REF!</v>
      </c>
      <c r="Y184" s="25" t="e">
        <f>IF($Y$3&lt;=#REF!,$D184*(1+(#REF!/100))^$Y$3,0)</f>
        <v>#REF!</v>
      </c>
      <c r="Z184" s="25" t="e">
        <f>IF($Z$3&lt;=#REF!,$D184*(1+(#REF!/100))^$Z$3,0)</f>
        <v>#REF!</v>
      </c>
      <c r="AA184" s="25" t="e">
        <f>IF($AA$3&lt;=#REF!,$D184*(1+(#REF!/100))^$AA$3,0)</f>
        <v>#REF!</v>
      </c>
      <c r="AB184" s="25" t="e">
        <f>IF($AB$3&lt;=#REF!,$D184*(1+(#REF!/100))^$AB$3,0)</f>
        <v>#REF!</v>
      </c>
      <c r="AC184" s="25" t="e">
        <f>IF($AC$3&lt;=#REF!,$D184*(1+(#REF!/100))^$AC$3,0)</f>
        <v>#REF!</v>
      </c>
      <c r="AD184" s="25" t="e">
        <f>IF($AD$3&lt;=#REF!,$D184*(1+(#REF!/100))^$AD$3,0)</f>
        <v>#REF!</v>
      </c>
      <c r="AE184" s="25" t="e">
        <f>IF($AE$3&lt;=#REF!,$D184*(1+(#REF!/100))^$AE$3,0)</f>
        <v>#REF!</v>
      </c>
      <c r="AF184" s="25" t="e">
        <f>IF($AF$3&lt;=#REF!,$D184*(1+(#REF!/100))^$AF$3,0)</f>
        <v>#REF!</v>
      </c>
      <c r="AG184" s="25" t="e">
        <f>IF($AG$3&lt;=#REF!,$D184*(1+(#REF!/100))^$AG$3,0)</f>
        <v>#REF!</v>
      </c>
      <c r="AH184" s="25" t="e">
        <f>IF($AH$3&lt;=#REF!,$D184*(1+(#REF!/100))^$AH$3,0)</f>
        <v>#REF!</v>
      </c>
      <c r="AI184" s="25" t="e">
        <f>IF($AI$3&lt;=#REF!,$D184*(1+(#REF!/100))^$AI$3,0)</f>
        <v>#REF!</v>
      </c>
      <c r="AJ184" s="17" t="e">
        <f>IF($AJ$3&lt;=#REF!,$D184*(1+(#REF!/100))^$AJ$3,0)</f>
        <v>#REF!</v>
      </c>
      <c r="AK184" s="17" t="e">
        <f>IF($AK$3&lt;=#REF!,$D184*(1+(#REF!/100))^$AK$3,0)</f>
        <v>#REF!</v>
      </c>
      <c r="AL184" s="17" t="e">
        <f>IF($AL$3&lt;=#REF!,$D184*(1+(#REF!/100))^$AL$3,0)</f>
        <v>#REF!</v>
      </c>
      <c r="AM184" s="17" t="e">
        <f>IF($AM$3&lt;=#REF!,$D184*(1+(#REF!/100))^$AM$3,0)</f>
        <v>#REF!</v>
      </c>
      <c r="AN184" s="17" t="e">
        <f>IF($AN$3&lt;=#REF!,$D184*(1+(#REF!/100))^$AN$3,0)</f>
        <v>#REF!</v>
      </c>
      <c r="AO184" s="17" t="e">
        <f>IF($AO$3&lt;=#REF!,$D184*(1+(#REF!/100))^$AO$3,0)</f>
        <v>#REF!</v>
      </c>
      <c r="AP184" s="17" t="e">
        <f>IF($AP$3&lt;=#REF!,$D184*(1+(#REF!/100))^$AP$3,0)</f>
        <v>#REF!</v>
      </c>
      <c r="AQ184" s="17" t="e">
        <f>IF($AQ$3&lt;=#REF!,$D184*(1+(#REF!/100))^$AQ$3,0)</f>
        <v>#REF!</v>
      </c>
      <c r="AR184" s="17" t="e">
        <f>IF($AR$3&lt;=#REF!,$D184*(1+(#REF!/100))^$AR$3,0)</f>
        <v>#REF!</v>
      </c>
      <c r="AS184" s="17" t="e">
        <f>IF($AS$3&lt;=#REF!,$D184*(1+(#REF!/100))^$AS$3,0)</f>
        <v>#REF!</v>
      </c>
    </row>
    <row r="185" spans="2:45" x14ac:dyDescent="0.25">
      <c r="B185" s="2" t="e">
        <f>#REF!</f>
        <v>#REF!</v>
      </c>
      <c r="C185" s="20"/>
      <c r="D185" s="19" t="e">
        <f>#REF!*#REF!</f>
        <v>#REF!</v>
      </c>
      <c r="E185" s="17" t="e">
        <f>NPV(#REF!,'Costos operativos proyectados'!F185:AI185)</f>
        <v>#REF!</v>
      </c>
      <c r="F185" s="25" t="e">
        <f>IF($F$3&lt;=#REF!,$D185*(1+(#REF!/100))^$F$3,0)</f>
        <v>#REF!</v>
      </c>
      <c r="G185" s="25" t="e">
        <f>IF($G$3&lt;=#REF!,$D185*(1+(#REF!/100))^$G$3,0)</f>
        <v>#REF!</v>
      </c>
      <c r="H185" s="25" t="e">
        <f>IF($H$3&lt;=#REF!,$D185*(1+(#REF!/100))^$H$3,0)</f>
        <v>#REF!</v>
      </c>
      <c r="I185" s="25" t="e">
        <f>IF($I$3&lt;=#REF!,$D185*(1+(#REF!/100))^$I$3,0)</f>
        <v>#REF!</v>
      </c>
      <c r="J185" s="25" t="e">
        <f>IF($J$3&lt;=#REF!,$D185*(1+(#REF!/100))^$J$3,0)</f>
        <v>#REF!</v>
      </c>
      <c r="K185" s="25" t="e">
        <f>IF($K$3&lt;=#REF!,$D185*(1+(#REF!/100))^$K$3,0)</f>
        <v>#REF!</v>
      </c>
      <c r="L185" s="25" t="e">
        <f>IF($L$3&lt;=#REF!,$D185*(1+(#REF!/100))^$L$3,0)</f>
        <v>#REF!</v>
      </c>
      <c r="M185" s="25" t="e">
        <f>IF($M$3&lt;=#REF!,$D185*(1+(#REF!/100))^$M$3,0)</f>
        <v>#REF!</v>
      </c>
      <c r="N185" s="25" t="e">
        <f>IF($N$3&lt;=#REF!,$D185*(1+(#REF!/100))^$N$3,0)</f>
        <v>#REF!</v>
      </c>
      <c r="O185" s="25" t="e">
        <f>IF($O$3&lt;=#REF!,$D185*(1+(#REF!/100))^$O$3,0)</f>
        <v>#REF!</v>
      </c>
      <c r="P185" s="25" t="e">
        <f>IF($P$3&lt;=#REF!,$D185*(1+(#REF!/100))^$P$3,0)</f>
        <v>#REF!</v>
      </c>
      <c r="Q185" s="25" t="e">
        <f>IF($Q$3&lt;=#REF!,$D185*(1+(#REF!/100))^$Q$3,0)</f>
        <v>#REF!</v>
      </c>
      <c r="R185" s="25" t="e">
        <f>IF($R$3&lt;=#REF!,$D185*(1+(#REF!/100))^$R$3,0)</f>
        <v>#REF!</v>
      </c>
      <c r="S185" s="25" t="e">
        <f>IF($S$3&lt;=#REF!,$D185*(1+(#REF!/100))^$S$3,0)</f>
        <v>#REF!</v>
      </c>
      <c r="T185" s="25" t="e">
        <f>IF($T$3&lt;=#REF!,$D185*(1+(#REF!/100))^$T$3,0)</f>
        <v>#REF!</v>
      </c>
      <c r="U185" s="25" t="e">
        <f>IF($U$3&lt;=#REF!,$D185*(1+(#REF!/100))^$U$3,0)</f>
        <v>#REF!</v>
      </c>
      <c r="V185" s="25" t="e">
        <f>IF($V$3&lt;=#REF!,$D185*(1+(#REF!/100))^$V$3,0)</f>
        <v>#REF!</v>
      </c>
      <c r="W185" s="25" t="e">
        <f>IF($W$3&lt;=#REF!,$D185*(1+(#REF!/100))^$W$3,0)</f>
        <v>#REF!</v>
      </c>
      <c r="X185" s="25" t="e">
        <f>IF($X$3&lt;=#REF!,$D185*(1+(#REF!/100))^$X$3,0)</f>
        <v>#REF!</v>
      </c>
      <c r="Y185" s="25" t="e">
        <f>IF($Y$3&lt;=#REF!,$D185*(1+(#REF!/100))^$Y$3,0)</f>
        <v>#REF!</v>
      </c>
      <c r="Z185" s="25" t="e">
        <f>IF($Z$3&lt;=#REF!,$D185*(1+(#REF!/100))^$Z$3,0)</f>
        <v>#REF!</v>
      </c>
      <c r="AA185" s="25" t="e">
        <f>IF($AA$3&lt;=#REF!,$D185*(1+(#REF!/100))^$AA$3,0)</f>
        <v>#REF!</v>
      </c>
      <c r="AB185" s="25" t="e">
        <f>IF($AB$3&lt;=#REF!,$D185*(1+(#REF!/100))^$AB$3,0)</f>
        <v>#REF!</v>
      </c>
      <c r="AC185" s="25" t="e">
        <f>IF($AC$3&lt;=#REF!,$D185*(1+(#REF!/100))^$AC$3,0)</f>
        <v>#REF!</v>
      </c>
      <c r="AD185" s="25" t="e">
        <f>IF($AD$3&lt;=#REF!,$D185*(1+(#REF!/100))^$AD$3,0)</f>
        <v>#REF!</v>
      </c>
      <c r="AE185" s="25" t="e">
        <f>IF($AE$3&lt;=#REF!,$D185*(1+(#REF!/100))^$AE$3,0)</f>
        <v>#REF!</v>
      </c>
      <c r="AF185" s="25" t="e">
        <f>IF($AF$3&lt;=#REF!,$D185*(1+(#REF!/100))^$AF$3,0)</f>
        <v>#REF!</v>
      </c>
      <c r="AG185" s="25" t="e">
        <f>IF($AG$3&lt;=#REF!,$D185*(1+(#REF!/100))^$AG$3,0)</f>
        <v>#REF!</v>
      </c>
      <c r="AH185" s="25" t="e">
        <f>IF($AH$3&lt;=#REF!,$D185*(1+(#REF!/100))^$AH$3,0)</f>
        <v>#REF!</v>
      </c>
      <c r="AI185" s="25" t="e">
        <f>IF($AI$3&lt;=#REF!,$D185*(1+(#REF!/100))^$AI$3,0)</f>
        <v>#REF!</v>
      </c>
      <c r="AJ185" s="17" t="e">
        <f>IF($AJ$3&lt;=#REF!,$D185*(1+(#REF!/100))^$AJ$3,0)</f>
        <v>#REF!</v>
      </c>
      <c r="AK185" s="17" t="e">
        <f>IF($AK$3&lt;=#REF!,$D185*(1+(#REF!/100))^$AK$3,0)</f>
        <v>#REF!</v>
      </c>
      <c r="AL185" s="17" t="e">
        <f>IF($AL$3&lt;=#REF!,$D185*(1+(#REF!/100))^$AL$3,0)</f>
        <v>#REF!</v>
      </c>
      <c r="AM185" s="17" t="e">
        <f>IF($AM$3&lt;=#REF!,$D185*(1+(#REF!/100))^$AM$3,0)</f>
        <v>#REF!</v>
      </c>
      <c r="AN185" s="17" t="e">
        <f>IF($AN$3&lt;=#REF!,$D185*(1+(#REF!/100))^$AN$3,0)</f>
        <v>#REF!</v>
      </c>
      <c r="AO185" s="17" t="e">
        <f>IF($AO$3&lt;=#REF!,$D185*(1+(#REF!/100))^$AO$3,0)</f>
        <v>#REF!</v>
      </c>
      <c r="AP185" s="17" t="e">
        <f>IF($AP$3&lt;=#REF!,$D185*(1+(#REF!/100))^$AP$3,0)</f>
        <v>#REF!</v>
      </c>
      <c r="AQ185" s="17" t="e">
        <f>IF($AQ$3&lt;=#REF!,$D185*(1+(#REF!/100))^$AQ$3,0)</f>
        <v>#REF!</v>
      </c>
      <c r="AR185" s="17" t="e">
        <f>IF($AR$3&lt;=#REF!,$D185*(1+(#REF!/100))^$AR$3,0)</f>
        <v>#REF!</v>
      </c>
      <c r="AS185" s="17" t="e">
        <f>IF($AS$3&lt;=#REF!,$D185*(1+(#REF!/100))^$AS$3,0)</f>
        <v>#REF!</v>
      </c>
    </row>
    <row r="186" spans="2:45" x14ac:dyDescent="0.25">
      <c r="B186" s="2" t="e">
        <f>#REF!</f>
        <v>#REF!</v>
      </c>
      <c r="C186" s="21"/>
      <c r="D186" s="19" t="e">
        <f>#REF!*#REF!</f>
        <v>#REF!</v>
      </c>
      <c r="E186" s="17" t="e">
        <f>NPV(#REF!,'Costos operativos proyectados'!F186:AI186)</f>
        <v>#REF!</v>
      </c>
      <c r="F186" s="25" t="e">
        <f>IF($F$3&lt;=#REF!,$D186*(1+(#REF!/100))^$F$3,0)</f>
        <v>#REF!</v>
      </c>
      <c r="G186" s="25" t="e">
        <f>IF($G$3&lt;=#REF!,$D186*(1+(#REF!/100))^$G$3,0)</f>
        <v>#REF!</v>
      </c>
      <c r="H186" s="25" t="e">
        <f>IF($H$3&lt;=#REF!,$D186*(1+(#REF!/100))^$H$3,0)</f>
        <v>#REF!</v>
      </c>
      <c r="I186" s="25" t="e">
        <f>IF($I$3&lt;=#REF!,$D186*(1+(#REF!/100))^$I$3,0)</f>
        <v>#REF!</v>
      </c>
      <c r="J186" s="25" t="e">
        <f>IF($J$3&lt;=#REF!,$D186*(1+(#REF!/100))^$J$3,0)</f>
        <v>#REF!</v>
      </c>
      <c r="K186" s="25" t="e">
        <f>IF($K$3&lt;=#REF!,$D186*(1+(#REF!/100))^$K$3,0)</f>
        <v>#REF!</v>
      </c>
      <c r="L186" s="25" t="e">
        <f>IF($L$3&lt;=#REF!,$D186*(1+(#REF!/100))^$L$3,0)</f>
        <v>#REF!</v>
      </c>
      <c r="M186" s="25" t="e">
        <f>IF($M$3&lt;=#REF!,$D186*(1+(#REF!/100))^$M$3,0)</f>
        <v>#REF!</v>
      </c>
      <c r="N186" s="25" t="e">
        <f>IF($N$3&lt;=#REF!,$D186*(1+(#REF!/100))^$N$3,0)</f>
        <v>#REF!</v>
      </c>
      <c r="O186" s="25" t="e">
        <f>IF($O$3&lt;=#REF!,$D186*(1+(#REF!/100))^$O$3,0)</f>
        <v>#REF!</v>
      </c>
      <c r="P186" s="25" t="e">
        <f>IF($P$3&lt;=#REF!,$D186*(1+(#REF!/100))^$P$3,0)</f>
        <v>#REF!</v>
      </c>
      <c r="Q186" s="25" t="e">
        <f>IF($Q$3&lt;=#REF!,$D186*(1+(#REF!/100))^$Q$3,0)</f>
        <v>#REF!</v>
      </c>
      <c r="R186" s="25" t="e">
        <f>IF($R$3&lt;=#REF!,$D186*(1+(#REF!/100))^$R$3,0)</f>
        <v>#REF!</v>
      </c>
      <c r="S186" s="25" t="e">
        <f>IF($S$3&lt;=#REF!,$D186*(1+(#REF!/100))^$S$3,0)</f>
        <v>#REF!</v>
      </c>
      <c r="T186" s="25" t="e">
        <f>IF($T$3&lt;=#REF!,$D186*(1+(#REF!/100))^$T$3,0)</f>
        <v>#REF!</v>
      </c>
      <c r="U186" s="25" t="e">
        <f>IF($U$3&lt;=#REF!,$D186*(1+(#REF!/100))^$U$3,0)</f>
        <v>#REF!</v>
      </c>
      <c r="V186" s="25" t="e">
        <f>IF($V$3&lt;=#REF!,$D186*(1+(#REF!/100))^$V$3,0)</f>
        <v>#REF!</v>
      </c>
      <c r="W186" s="25" t="e">
        <f>IF($W$3&lt;=#REF!,$D186*(1+(#REF!/100))^$W$3,0)</f>
        <v>#REF!</v>
      </c>
      <c r="X186" s="25" t="e">
        <f>IF($X$3&lt;=#REF!,$D186*(1+(#REF!/100))^$X$3,0)</f>
        <v>#REF!</v>
      </c>
      <c r="Y186" s="25" t="e">
        <f>IF($Y$3&lt;=#REF!,$D186*(1+(#REF!/100))^$Y$3,0)</f>
        <v>#REF!</v>
      </c>
      <c r="Z186" s="25" t="e">
        <f>IF($Z$3&lt;=#REF!,$D186*(1+(#REF!/100))^$Z$3,0)</f>
        <v>#REF!</v>
      </c>
      <c r="AA186" s="25" t="e">
        <f>IF($AA$3&lt;=#REF!,$D186*(1+(#REF!/100))^$AA$3,0)</f>
        <v>#REF!</v>
      </c>
      <c r="AB186" s="25" t="e">
        <f>IF($AB$3&lt;=#REF!,$D186*(1+(#REF!/100))^$AB$3,0)</f>
        <v>#REF!</v>
      </c>
      <c r="AC186" s="25" t="e">
        <f>IF($AC$3&lt;=#REF!,$D186*(1+(#REF!/100))^$AC$3,0)</f>
        <v>#REF!</v>
      </c>
      <c r="AD186" s="25" t="e">
        <f>IF($AD$3&lt;=#REF!,$D186*(1+(#REF!/100))^$AD$3,0)</f>
        <v>#REF!</v>
      </c>
      <c r="AE186" s="25" t="e">
        <f>IF($AE$3&lt;=#REF!,$D186*(1+(#REF!/100))^$AE$3,0)</f>
        <v>#REF!</v>
      </c>
      <c r="AF186" s="25" t="e">
        <f>IF($AF$3&lt;=#REF!,$D186*(1+(#REF!/100))^$AF$3,0)</f>
        <v>#REF!</v>
      </c>
      <c r="AG186" s="25" t="e">
        <f>IF($AG$3&lt;=#REF!,$D186*(1+(#REF!/100))^$AG$3,0)</f>
        <v>#REF!</v>
      </c>
      <c r="AH186" s="25" t="e">
        <f>IF($AH$3&lt;=#REF!,$D186*(1+(#REF!/100))^$AH$3,0)</f>
        <v>#REF!</v>
      </c>
      <c r="AI186" s="25" t="e">
        <f>IF($AI$3&lt;=#REF!,$D186*(1+(#REF!/100))^$AI$3,0)</f>
        <v>#REF!</v>
      </c>
      <c r="AJ186" s="17" t="e">
        <f>IF($AJ$3&lt;=#REF!,$D186*(1+(#REF!/100))^$AJ$3,0)</f>
        <v>#REF!</v>
      </c>
      <c r="AK186" s="17" t="e">
        <f>IF($AK$3&lt;=#REF!,$D186*(1+(#REF!/100))^$AK$3,0)</f>
        <v>#REF!</v>
      </c>
      <c r="AL186" s="17" t="e">
        <f>IF($AL$3&lt;=#REF!,$D186*(1+(#REF!/100))^$AL$3,0)</f>
        <v>#REF!</v>
      </c>
      <c r="AM186" s="17" t="e">
        <f>IF($AM$3&lt;=#REF!,$D186*(1+(#REF!/100))^$AM$3,0)</f>
        <v>#REF!</v>
      </c>
      <c r="AN186" s="17" t="e">
        <f>IF($AN$3&lt;=#REF!,$D186*(1+(#REF!/100))^$AN$3,0)</f>
        <v>#REF!</v>
      </c>
      <c r="AO186" s="17" t="e">
        <f>IF($AO$3&lt;=#REF!,$D186*(1+(#REF!/100))^$AO$3,0)</f>
        <v>#REF!</v>
      </c>
      <c r="AP186" s="17" t="e">
        <f>IF($AP$3&lt;=#REF!,$D186*(1+(#REF!/100))^$AP$3,0)</f>
        <v>#REF!</v>
      </c>
      <c r="AQ186" s="17" t="e">
        <f>IF($AQ$3&lt;=#REF!,$D186*(1+(#REF!/100))^$AQ$3,0)</f>
        <v>#REF!</v>
      </c>
      <c r="AR186" s="17" t="e">
        <f>IF($AR$3&lt;=#REF!,$D186*(1+(#REF!/100))^$AR$3,0)</f>
        <v>#REF!</v>
      </c>
      <c r="AS186" s="17" t="e">
        <f>IF($AS$3&lt;=#REF!,$D186*(1+(#REF!/100))^$AS$3,0)</f>
        <v>#REF!</v>
      </c>
    </row>
    <row r="187" spans="2:45" x14ac:dyDescent="0.25">
      <c r="B187" s="2" t="e">
        <f>#REF!</f>
        <v>#REF!</v>
      </c>
      <c r="C187" s="20"/>
      <c r="D187" s="19" t="e">
        <f>#REF!*#REF!</f>
        <v>#REF!</v>
      </c>
      <c r="E187" s="17" t="e">
        <f>NPV(#REF!,'Costos operativos proyectados'!F187:AI187)</f>
        <v>#REF!</v>
      </c>
      <c r="F187" s="25" t="e">
        <f>IF($F$3&lt;=#REF!,$D187*(1+(#REF!/100))^$F$3,0)</f>
        <v>#REF!</v>
      </c>
      <c r="G187" s="25" t="e">
        <f>IF($G$3&lt;=#REF!,$D187*(1+(#REF!/100))^$G$3,0)</f>
        <v>#REF!</v>
      </c>
      <c r="H187" s="25" t="e">
        <f>IF($H$3&lt;=#REF!,$D187*(1+(#REF!/100))^$H$3,0)</f>
        <v>#REF!</v>
      </c>
      <c r="I187" s="25" t="e">
        <f>IF($I$3&lt;=#REF!,$D187*(1+(#REF!/100))^$I$3,0)</f>
        <v>#REF!</v>
      </c>
      <c r="J187" s="25" t="e">
        <f>IF($J$3&lt;=#REF!,$D187*(1+(#REF!/100))^$J$3,0)</f>
        <v>#REF!</v>
      </c>
      <c r="K187" s="25" t="e">
        <f>IF($K$3&lt;=#REF!,$D187*(1+(#REF!/100))^$K$3,0)</f>
        <v>#REF!</v>
      </c>
      <c r="L187" s="25" t="e">
        <f>IF($L$3&lt;=#REF!,$D187*(1+(#REF!/100))^$L$3,0)</f>
        <v>#REF!</v>
      </c>
      <c r="M187" s="25" t="e">
        <f>IF($M$3&lt;=#REF!,$D187*(1+(#REF!/100))^$M$3,0)</f>
        <v>#REF!</v>
      </c>
      <c r="N187" s="25" t="e">
        <f>IF($N$3&lt;=#REF!,$D187*(1+(#REF!/100))^$N$3,0)</f>
        <v>#REF!</v>
      </c>
      <c r="O187" s="25" t="e">
        <f>IF($O$3&lt;=#REF!,$D187*(1+(#REF!/100))^$O$3,0)</f>
        <v>#REF!</v>
      </c>
      <c r="P187" s="25" t="e">
        <f>IF($P$3&lt;=#REF!,$D187*(1+(#REF!/100))^$P$3,0)</f>
        <v>#REF!</v>
      </c>
      <c r="Q187" s="25" t="e">
        <f>IF($Q$3&lt;=#REF!,$D187*(1+(#REF!/100))^$Q$3,0)</f>
        <v>#REF!</v>
      </c>
      <c r="R187" s="25" t="e">
        <f>IF($R$3&lt;=#REF!,$D187*(1+(#REF!/100))^$R$3,0)</f>
        <v>#REF!</v>
      </c>
      <c r="S187" s="25" t="e">
        <f>IF($S$3&lt;=#REF!,$D187*(1+(#REF!/100))^$S$3,0)</f>
        <v>#REF!</v>
      </c>
      <c r="T187" s="25" t="e">
        <f>IF($T$3&lt;=#REF!,$D187*(1+(#REF!/100))^$T$3,0)</f>
        <v>#REF!</v>
      </c>
      <c r="U187" s="25" t="e">
        <f>IF($U$3&lt;=#REF!,$D187*(1+(#REF!/100))^$U$3,0)</f>
        <v>#REF!</v>
      </c>
      <c r="V187" s="25" t="e">
        <f>IF($V$3&lt;=#REF!,$D187*(1+(#REF!/100))^$V$3,0)</f>
        <v>#REF!</v>
      </c>
      <c r="W187" s="25" t="e">
        <f>IF($W$3&lt;=#REF!,$D187*(1+(#REF!/100))^$W$3,0)</f>
        <v>#REF!</v>
      </c>
      <c r="X187" s="25" t="e">
        <f>IF($X$3&lt;=#REF!,$D187*(1+(#REF!/100))^$X$3,0)</f>
        <v>#REF!</v>
      </c>
      <c r="Y187" s="25" t="e">
        <f>IF($Y$3&lt;=#REF!,$D187*(1+(#REF!/100))^$Y$3,0)</f>
        <v>#REF!</v>
      </c>
      <c r="Z187" s="25" t="e">
        <f>IF($Z$3&lt;=#REF!,$D187*(1+(#REF!/100))^$Z$3,0)</f>
        <v>#REF!</v>
      </c>
      <c r="AA187" s="25" t="e">
        <f>IF($AA$3&lt;=#REF!,$D187*(1+(#REF!/100))^$AA$3,0)</f>
        <v>#REF!</v>
      </c>
      <c r="AB187" s="25" t="e">
        <f>IF($AB$3&lt;=#REF!,$D187*(1+(#REF!/100))^$AB$3,0)</f>
        <v>#REF!</v>
      </c>
      <c r="AC187" s="25" t="e">
        <f>IF($AC$3&lt;=#REF!,$D187*(1+(#REF!/100))^$AC$3,0)</f>
        <v>#REF!</v>
      </c>
      <c r="AD187" s="25" t="e">
        <f>IF($AD$3&lt;=#REF!,$D187*(1+(#REF!/100))^$AD$3,0)</f>
        <v>#REF!</v>
      </c>
      <c r="AE187" s="25" t="e">
        <f>IF($AE$3&lt;=#REF!,$D187*(1+(#REF!/100))^$AE$3,0)</f>
        <v>#REF!</v>
      </c>
      <c r="AF187" s="25" t="e">
        <f>IF($AF$3&lt;=#REF!,$D187*(1+(#REF!/100))^$AF$3,0)</f>
        <v>#REF!</v>
      </c>
      <c r="AG187" s="25" t="e">
        <f>IF($AG$3&lt;=#REF!,$D187*(1+(#REF!/100))^$AG$3,0)</f>
        <v>#REF!</v>
      </c>
      <c r="AH187" s="25" t="e">
        <f>IF($AH$3&lt;=#REF!,$D187*(1+(#REF!/100))^$AH$3,0)</f>
        <v>#REF!</v>
      </c>
      <c r="AI187" s="25" t="e">
        <f>IF($AI$3&lt;=#REF!,$D187*(1+(#REF!/100))^$AI$3,0)</f>
        <v>#REF!</v>
      </c>
      <c r="AJ187" s="17" t="e">
        <f>IF($AJ$3&lt;=#REF!,$D187*(1+(#REF!/100))^$AJ$3,0)</f>
        <v>#REF!</v>
      </c>
      <c r="AK187" s="17" t="e">
        <f>IF($AK$3&lt;=#REF!,$D187*(1+(#REF!/100))^$AK$3,0)</f>
        <v>#REF!</v>
      </c>
      <c r="AL187" s="17" t="e">
        <f>IF($AL$3&lt;=#REF!,$D187*(1+(#REF!/100))^$AL$3,0)</f>
        <v>#REF!</v>
      </c>
      <c r="AM187" s="17" t="e">
        <f>IF($AM$3&lt;=#REF!,$D187*(1+(#REF!/100))^$AM$3,0)</f>
        <v>#REF!</v>
      </c>
      <c r="AN187" s="17" t="e">
        <f>IF($AN$3&lt;=#REF!,$D187*(1+(#REF!/100))^$AN$3,0)</f>
        <v>#REF!</v>
      </c>
      <c r="AO187" s="17" t="e">
        <f>IF($AO$3&lt;=#REF!,$D187*(1+(#REF!/100))^$AO$3,0)</f>
        <v>#REF!</v>
      </c>
      <c r="AP187" s="17" t="e">
        <f>IF($AP$3&lt;=#REF!,$D187*(1+(#REF!/100))^$AP$3,0)</f>
        <v>#REF!</v>
      </c>
      <c r="AQ187" s="17" t="e">
        <f>IF($AQ$3&lt;=#REF!,$D187*(1+(#REF!/100))^$AQ$3,0)</f>
        <v>#REF!</v>
      </c>
      <c r="AR187" s="17" t="e">
        <f>IF($AR$3&lt;=#REF!,$D187*(1+(#REF!/100))^$AR$3,0)</f>
        <v>#REF!</v>
      </c>
      <c r="AS187" s="17" t="e">
        <f>IF($AS$3&lt;=#REF!,$D187*(1+(#REF!/100))^$AS$3,0)</f>
        <v>#REF!</v>
      </c>
    </row>
    <row r="188" spans="2:45" x14ac:dyDescent="0.25">
      <c r="B188" s="2" t="e">
        <f>#REF!</f>
        <v>#REF!</v>
      </c>
      <c r="C188" s="2">
        <v>1000</v>
      </c>
      <c r="D188" s="19" t="e">
        <f>#REF!*#REF!</f>
        <v>#REF!</v>
      </c>
      <c r="E188" s="17" t="e">
        <f>NPV(#REF!,'Costos operativos proyectados'!F188:AI188)</f>
        <v>#REF!</v>
      </c>
      <c r="F188" s="17" t="e">
        <f>IF($F$3&lt;=#REF!,$D188*(1+(#REF!/100))^$F$3,0)</f>
        <v>#REF!</v>
      </c>
      <c r="G188" s="17" t="e">
        <f>IF($G$3&lt;=#REF!,$D188*(1+(#REF!/100))^$G$3,0)</f>
        <v>#REF!</v>
      </c>
      <c r="H188" s="17" t="e">
        <f>IF($H$3&lt;=#REF!,$D188*(1+(#REF!/100))^$H$3,0)</f>
        <v>#REF!</v>
      </c>
      <c r="I188" s="17" t="e">
        <f>IF($I$3&lt;=#REF!,$D188*(1+(#REF!/100))^$I$3,0)</f>
        <v>#REF!</v>
      </c>
      <c r="J188" s="17" t="e">
        <f>IF($J$3&lt;=#REF!,$D188*(1+(#REF!/100))^$J$3,0)</f>
        <v>#REF!</v>
      </c>
      <c r="K188" s="17" t="e">
        <f>IF($K$3&lt;=#REF!,$D188*(1+(#REF!/100))^$K$3,0)</f>
        <v>#REF!</v>
      </c>
      <c r="L188" s="17" t="e">
        <f>IF($L$3&lt;=#REF!,$D188*(1+(#REF!/100))^$L$3,0)</f>
        <v>#REF!</v>
      </c>
      <c r="M188" s="17" t="e">
        <f>IF($M$3&lt;=#REF!,$D188*(1+(#REF!/100))^$M$3,0)</f>
        <v>#REF!</v>
      </c>
      <c r="N188" s="25" t="e">
        <f>IF($N$3&lt;=#REF!,$D188*(1+(#REF!/100))^$N$3,0)</f>
        <v>#REF!</v>
      </c>
      <c r="O188" s="17" t="e">
        <f>IF($O$3&lt;=#REF!,$D188*(1+(#REF!/100))^$O$3,0)</f>
        <v>#REF!</v>
      </c>
      <c r="P188" s="25" t="e">
        <f>IF($P$3&lt;=#REF!,$D188*(1+(#REF!/100))^$P$3,0)</f>
        <v>#REF!</v>
      </c>
      <c r="Q188" s="17" t="e">
        <f>IF($Q$3&lt;=#REF!,$D188*(1+(#REF!/100))^$Q$3,0)</f>
        <v>#REF!</v>
      </c>
      <c r="R188" s="17" t="e">
        <f>IF($R$3&lt;=#REF!,$D188*(1+(#REF!/100))^$R$3,0)</f>
        <v>#REF!</v>
      </c>
      <c r="S188" s="17" t="e">
        <f>IF($S$3&lt;=#REF!,$D188*(1+(#REF!/100))^$S$3,0)</f>
        <v>#REF!</v>
      </c>
      <c r="T188" s="17" t="e">
        <f>IF($T$3&lt;=#REF!,$D188*(1+(#REF!/100))^$T$3,0)</f>
        <v>#REF!</v>
      </c>
      <c r="U188" s="17" t="e">
        <f>IF($U$3&lt;=#REF!,$D188*(1+(#REF!/100))^$U$3,0)</f>
        <v>#REF!</v>
      </c>
      <c r="V188" s="17" t="e">
        <f>IF($V$3&lt;=#REF!,$D188*(1+(#REF!/100))^$V$3,0)</f>
        <v>#REF!</v>
      </c>
      <c r="W188" s="17" t="e">
        <f>IF($W$3&lt;=#REF!,$D188*(1+(#REF!/100))^$W$3,0)</f>
        <v>#REF!</v>
      </c>
      <c r="X188" s="25" t="e">
        <f>IF($X$3&lt;=#REF!,$D188*(1+(#REF!/100))^$X$3,0)</f>
        <v>#REF!</v>
      </c>
      <c r="Y188" s="17" t="e">
        <f>IF($Y$3&lt;=#REF!,$D188*(1+(#REF!/100))^$Y$3,0)</f>
        <v>#REF!</v>
      </c>
      <c r="Z188" s="17" t="e">
        <f>IF($Z$3&lt;=#REF!,$D188*(1+(#REF!/100))^$Z$3,0)</f>
        <v>#REF!</v>
      </c>
      <c r="AA188" s="17" t="e">
        <f>IF($AA$3&lt;=#REF!,$D188*(1+(#REF!/100))^$AA$3,0)</f>
        <v>#REF!</v>
      </c>
      <c r="AB188" s="17" t="e">
        <f>IF($AB$3&lt;=#REF!,$D188*(1+(#REF!/100))^$AB$3,0)</f>
        <v>#REF!</v>
      </c>
      <c r="AC188" s="17" t="e">
        <f>IF($AC$3&lt;=#REF!,$D188*(1+(#REF!/100))^$AC$3,0)</f>
        <v>#REF!</v>
      </c>
      <c r="AD188" s="17" t="e">
        <f>IF($AD$3&lt;=#REF!,$D188*(1+(#REF!/100))^$AD$3,0)</f>
        <v>#REF!</v>
      </c>
      <c r="AE188" s="17" t="e">
        <f>IF($AE$3&lt;=#REF!,$D188*(1+(#REF!/100))^$AE$3,0)</f>
        <v>#REF!</v>
      </c>
      <c r="AF188" s="17" t="e">
        <f>IF($AF$3&lt;=#REF!,$D188*(1+(#REF!/100))^$AF$3,0)</f>
        <v>#REF!</v>
      </c>
      <c r="AG188" s="17" t="e">
        <f>IF($AG$3&lt;=#REF!,$D188*(1+(#REF!/100))^$AG$3,0)</f>
        <v>#REF!</v>
      </c>
      <c r="AH188" s="17" t="e">
        <f>IF($AH$3&lt;=#REF!,$D188*(1+(#REF!/100))^$AH$3,0)</f>
        <v>#REF!</v>
      </c>
      <c r="AI188" s="17" t="e">
        <f>IF($AI$3&lt;=#REF!,$D188*(1+(#REF!/100))^$AI$3,0)</f>
        <v>#REF!</v>
      </c>
      <c r="AJ188" s="17" t="e">
        <f>IF($AJ$3&lt;=#REF!,$D188*(1+(#REF!/100))^$AJ$3,0)</f>
        <v>#REF!</v>
      </c>
      <c r="AK188" s="17" t="e">
        <f>IF($AK$3&lt;=#REF!,$D188*(1+(#REF!/100))^$AK$3,0)</f>
        <v>#REF!</v>
      </c>
      <c r="AL188" s="17" t="e">
        <f>IF($AL$3&lt;=#REF!,$D188*(1+(#REF!/100))^$AL$3,0)</f>
        <v>#REF!</v>
      </c>
      <c r="AM188" s="17" t="e">
        <f>IF($AM$3&lt;=#REF!,$D188*(1+(#REF!/100))^$AM$3,0)</f>
        <v>#REF!</v>
      </c>
      <c r="AN188" s="17" t="e">
        <f>IF($AN$3&lt;=#REF!,$D188*(1+(#REF!/100))^$AN$3,0)</f>
        <v>#REF!</v>
      </c>
      <c r="AO188" s="17" t="e">
        <f>IF($AO$3&lt;=#REF!,$D188*(1+(#REF!/100))^$AO$3,0)</f>
        <v>#REF!</v>
      </c>
      <c r="AP188" s="17" t="e">
        <f>IF($AP$3&lt;=#REF!,$D188*(1+(#REF!/100))^$AP$3,0)</f>
        <v>#REF!</v>
      </c>
      <c r="AQ188" s="17" t="e">
        <f>IF($AQ$3&lt;=#REF!,$D188*(1+(#REF!/100))^$AQ$3,0)</f>
        <v>#REF!</v>
      </c>
      <c r="AR188" s="17" t="e">
        <f>IF($AR$3&lt;=#REF!,$D188*(1+(#REF!/100))^$AR$3,0)</f>
        <v>#REF!</v>
      </c>
      <c r="AS188" s="17" t="e">
        <f>IF($AS$3&lt;=#REF!,$D188*(1+(#REF!/100))^$AS$3,0)</f>
        <v>#REF!</v>
      </c>
    </row>
    <row r="189" spans="2:45" x14ac:dyDescent="0.25">
      <c r="B189" s="2" t="e">
        <f>#REF!</f>
        <v>#REF!</v>
      </c>
      <c r="C189" s="24">
        <v>795</v>
      </c>
      <c r="D189" s="19" t="e">
        <f>#REF!*#REF!</f>
        <v>#REF!</v>
      </c>
      <c r="E189" s="17" t="e">
        <f>NPV(#REF!,'Costos operativos proyectados'!F189:AI189)</f>
        <v>#REF!</v>
      </c>
      <c r="F189" s="25" t="e">
        <f>IF($F$3&lt;=#REF!,$D189*(1+(#REF!/100))^$F$3,0)</f>
        <v>#REF!</v>
      </c>
      <c r="G189" s="25" t="e">
        <f>IF($G$3&lt;=#REF!,$D189*(1+(#REF!/100))^$G$3,0)</f>
        <v>#REF!</v>
      </c>
      <c r="H189" s="25" t="e">
        <f>IF($H$3&lt;=#REF!,$D189*(1+(#REF!/100))^$H$3,0)</f>
        <v>#REF!</v>
      </c>
      <c r="I189" s="25" t="e">
        <f>IF($I$3&lt;=#REF!,$D189*(1+(#REF!/100))^$I$3,0)</f>
        <v>#REF!</v>
      </c>
      <c r="J189" s="25" t="e">
        <f>IF($J$3&lt;=#REF!,$D189*(1+(#REF!/100))^$J$3,0)</f>
        <v>#REF!</v>
      </c>
      <c r="K189" s="25" t="e">
        <f>IF($K$3&lt;=#REF!,$D189*(1+(#REF!/100))^$K$3,0)</f>
        <v>#REF!</v>
      </c>
      <c r="L189" s="25" t="e">
        <f>IF($L$3&lt;=#REF!,$D189*(1+(#REF!/100))^$L$3,0)</f>
        <v>#REF!</v>
      </c>
      <c r="M189" s="25" t="e">
        <f>IF($M$3&lt;=#REF!,$D189*(1+(#REF!/100))^$M$3,0)</f>
        <v>#REF!</v>
      </c>
      <c r="N189" s="25" t="e">
        <f>IF($N$3&lt;=#REF!,$D189*(1+(#REF!/100))^$N$3,0)</f>
        <v>#REF!</v>
      </c>
      <c r="O189" s="25" t="e">
        <f>IF($O$3&lt;=#REF!,$D189*(1+(#REF!/100))^$O$3,0)</f>
        <v>#REF!</v>
      </c>
      <c r="P189" s="25" t="e">
        <f>IF($P$3&lt;=#REF!,$D189*(1+(#REF!/100))^$P$3,0)</f>
        <v>#REF!</v>
      </c>
      <c r="Q189" s="25" t="e">
        <f>IF($Q$3&lt;=#REF!,$D189*(1+(#REF!/100))^$Q$3,0)</f>
        <v>#REF!</v>
      </c>
      <c r="R189" s="25" t="e">
        <f>IF($R$3&lt;=#REF!,$D189*(1+(#REF!/100))^$R$3,0)</f>
        <v>#REF!</v>
      </c>
      <c r="S189" s="25" t="e">
        <f>IF($S$3&lt;=#REF!,$D189*(1+(#REF!/100))^$S$3,0)</f>
        <v>#REF!</v>
      </c>
      <c r="T189" s="25" t="e">
        <f>IF($T$3&lt;=#REF!,$D189*(1+(#REF!/100))^$T$3,0)</f>
        <v>#REF!</v>
      </c>
      <c r="U189" s="25" t="e">
        <f>IF($U$3&lt;=#REF!,$D189*(1+(#REF!/100))^$U$3,0)</f>
        <v>#REF!</v>
      </c>
      <c r="V189" s="25" t="e">
        <f>IF($V$3&lt;=#REF!,$D189*(1+(#REF!/100))^$V$3,0)</f>
        <v>#REF!</v>
      </c>
      <c r="W189" s="25" t="e">
        <f>IF($W$3&lt;=#REF!,$D189*(1+(#REF!/100))^$W$3,0)</f>
        <v>#REF!</v>
      </c>
      <c r="X189" s="25" t="e">
        <f>IF($X$3&lt;=#REF!,$D189*(1+(#REF!/100))^$X$3,0)</f>
        <v>#REF!</v>
      </c>
      <c r="Y189" s="25" t="e">
        <f>IF($Y$3&lt;=#REF!,$D189*(1+(#REF!/100))^$Y$3,0)</f>
        <v>#REF!</v>
      </c>
      <c r="Z189" s="25" t="e">
        <f>IF($Z$3&lt;=#REF!,$D189*(1+(#REF!/100))^$Z$3,0)</f>
        <v>#REF!</v>
      </c>
      <c r="AA189" s="25" t="e">
        <f>IF($AA$3&lt;=#REF!,$D189*(1+(#REF!/100))^$AA$3,0)</f>
        <v>#REF!</v>
      </c>
      <c r="AB189" s="25" t="e">
        <f>IF($AB$3&lt;=#REF!,$D189*(1+(#REF!/100))^$AB$3,0)</f>
        <v>#REF!</v>
      </c>
      <c r="AC189" s="25" t="e">
        <f>IF($AC$3&lt;=#REF!,$D189*(1+(#REF!/100))^$AC$3,0)</f>
        <v>#REF!</v>
      </c>
      <c r="AD189" s="25" t="e">
        <f>IF($AD$3&lt;=#REF!,$D189*(1+(#REF!/100))^$AD$3,0)</f>
        <v>#REF!</v>
      </c>
      <c r="AE189" s="25" t="e">
        <f>IF($AE$3&lt;=#REF!,$D189*(1+(#REF!/100))^$AE$3,0)</f>
        <v>#REF!</v>
      </c>
      <c r="AF189" s="25" t="e">
        <f>IF($AF$3&lt;=#REF!,$D189*(1+(#REF!/100))^$AF$3,0)</f>
        <v>#REF!</v>
      </c>
      <c r="AG189" s="25" t="e">
        <f>IF($AG$3&lt;=#REF!,$D189*(1+(#REF!/100))^$AG$3,0)</f>
        <v>#REF!</v>
      </c>
      <c r="AH189" s="25" t="e">
        <f>IF($AH$3&lt;=#REF!,$D189*(1+(#REF!/100))^$AH$3,0)</f>
        <v>#REF!</v>
      </c>
      <c r="AI189" s="25" t="e">
        <f>IF($AI$3&lt;=#REF!,$D189*(1+(#REF!/100))^$AI$3,0)</f>
        <v>#REF!</v>
      </c>
      <c r="AJ189" s="17" t="e">
        <f>IF($AJ$3&lt;=#REF!,$D189*(1+(#REF!/100))^$AJ$3,0)</f>
        <v>#REF!</v>
      </c>
      <c r="AK189" s="17" t="e">
        <f>IF($AK$3&lt;=#REF!,$D189*(1+(#REF!/100))^$AK$3,0)</f>
        <v>#REF!</v>
      </c>
      <c r="AL189" s="17" t="e">
        <f>IF($AL$3&lt;=#REF!,$D189*(1+(#REF!/100))^$AL$3,0)</f>
        <v>#REF!</v>
      </c>
      <c r="AM189" s="17" t="e">
        <f>IF($AM$3&lt;=#REF!,$D189*(1+(#REF!/100))^$AM$3,0)</f>
        <v>#REF!</v>
      </c>
      <c r="AN189" s="17" t="e">
        <f>IF($AN$3&lt;=#REF!,$D189*(1+(#REF!/100))^$AN$3,0)</f>
        <v>#REF!</v>
      </c>
      <c r="AO189" s="17" t="e">
        <f>IF($AO$3&lt;=#REF!,$D189*(1+(#REF!/100))^$AO$3,0)</f>
        <v>#REF!</v>
      </c>
      <c r="AP189" s="17" t="e">
        <f>IF($AP$3&lt;=#REF!,$D189*(1+(#REF!/100))^$AP$3,0)</f>
        <v>#REF!</v>
      </c>
      <c r="AQ189" s="17" t="e">
        <f>IF($AQ$3&lt;=#REF!,$D189*(1+(#REF!/100))^$AQ$3,0)</f>
        <v>#REF!</v>
      </c>
      <c r="AR189" s="17" t="e">
        <f>IF($AR$3&lt;=#REF!,$D189*(1+(#REF!/100))^$AR$3,0)</f>
        <v>#REF!</v>
      </c>
      <c r="AS189" s="17" t="e">
        <f>IF($AS$3&lt;=#REF!,$D189*(1+(#REF!/100))^$AS$3,0)</f>
        <v>#REF!</v>
      </c>
    </row>
    <row r="190" spans="2:45" x14ac:dyDescent="0.25">
      <c r="B190" s="2" t="e">
        <f>#REF!</f>
        <v>#REF!</v>
      </c>
      <c r="C190" s="22">
        <v>500</v>
      </c>
      <c r="D190" s="19" t="e">
        <f>#REF!*#REF!</f>
        <v>#REF!</v>
      </c>
      <c r="E190" s="17" t="e">
        <f>NPV(#REF!,'Costos operativos proyectados'!F190:AI190)</f>
        <v>#REF!</v>
      </c>
      <c r="F190" s="25" t="e">
        <f>IF($F$3&lt;=#REF!,$D190*(1+(#REF!/100))^$F$3,0)</f>
        <v>#REF!</v>
      </c>
      <c r="G190" s="25" t="e">
        <f>IF($G$3&lt;=#REF!,$D190*(1+(#REF!/100))^$G$3,0)</f>
        <v>#REF!</v>
      </c>
      <c r="H190" s="25" t="e">
        <f>IF($H$3&lt;=#REF!,$D190*(1+(#REF!/100))^$H$3,0)</f>
        <v>#REF!</v>
      </c>
      <c r="I190" s="25" t="e">
        <f>IF($I$3&lt;=#REF!,$D190*(1+(#REF!/100))^$I$3,0)</f>
        <v>#REF!</v>
      </c>
      <c r="J190" s="25" t="e">
        <f>IF($J$3&lt;=#REF!,$D190*(1+(#REF!/100))^$J$3,0)</f>
        <v>#REF!</v>
      </c>
      <c r="K190" s="25" t="e">
        <f>IF($K$3&lt;=#REF!,$D190*(1+(#REF!/100))^$K$3,0)</f>
        <v>#REF!</v>
      </c>
      <c r="L190" s="25" t="e">
        <f>IF($L$3&lt;=#REF!,$D190*(1+(#REF!/100))^$L$3,0)</f>
        <v>#REF!</v>
      </c>
      <c r="M190" s="25" t="e">
        <f>IF($M$3&lt;=#REF!,$D190*(1+(#REF!/100))^$M$3,0)</f>
        <v>#REF!</v>
      </c>
      <c r="N190" s="25" t="e">
        <f>IF($N$3&lt;=#REF!,$D190*(1+(#REF!/100))^$N$3,0)</f>
        <v>#REF!</v>
      </c>
      <c r="O190" s="25" t="e">
        <f>IF($O$3&lt;=#REF!,$D190*(1+(#REF!/100))^$O$3,0)</f>
        <v>#REF!</v>
      </c>
      <c r="P190" s="25" t="e">
        <f>IF($P$3&lt;=#REF!,$D190*(1+(#REF!/100))^$P$3,0)</f>
        <v>#REF!</v>
      </c>
      <c r="Q190" s="25" t="e">
        <f>IF($Q$3&lt;=#REF!,$D190*(1+(#REF!/100))^$Q$3,0)</f>
        <v>#REF!</v>
      </c>
      <c r="R190" s="25" t="e">
        <f>IF($R$3&lt;=#REF!,$D190*(1+(#REF!/100))^$R$3,0)</f>
        <v>#REF!</v>
      </c>
      <c r="S190" s="25" t="e">
        <f>IF($S$3&lt;=#REF!,$D190*(1+(#REF!/100))^$S$3,0)</f>
        <v>#REF!</v>
      </c>
      <c r="T190" s="25" t="e">
        <f>IF($T$3&lt;=#REF!,$D190*(1+(#REF!/100))^$T$3,0)</f>
        <v>#REF!</v>
      </c>
      <c r="U190" s="25" t="e">
        <f>IF($U$3&lt;=#REF!,$D190*(1+(#REF!/100))^$U$3,0)</f>
        <v>#REF!</v>
      </c>
      <c r="V190" s="25" t="e">
        <f>IF($V$3&lt;=#REF!,$D190*(1+(#REF!/100))^$V$3,0)</f>
        <v>#REF!</v>
      </c>
      <c r="W190" s="25" t="e">
        <f>IF($W$3&lt;=#REF!,$D190*(1+(#REF!/100))^$W$3,0)</f>
        <v>#REF!</v>
      </c>
      <c r="X190" s="25" t="e">
        <f>IF($X$3&lt;=#REF!,$D190*(1+(#REF!/100))^$X$3,0)</f>
        <v>#REF!</v>
      </c>
      <c r="Y190" s="25" t="e">
        <f>IF($Y$3&lt;=#REF!,$D190*(1+(#REF!/100))^$Y$3,0)</f>
        <v>#REF!</v>
      </c>
      <c r="Z190" s="25" t="e">
        <f>IF($Z$3&lt;=#REF!,$D190*(1+(#REF!/100))^$Z$3,0)</f>
        <v>#REF!</v>
      </c>
      <c r="AA190" s="25" t="e">
        <f>IF($AA$3&lt;=#REF!,$D190*(1+(#REF!/100))^$AA$3,0)</f>
        <v>#REF!</v>
      </c>
      <c r="AB190" s="25" t="e">
        <f>IF($AB$3&lt;=#REF!,$D190*(1+(#REF!/100))^$AB$3,0)</f>
        <v>#REF!</v>
      </c>
      <c r="AC190" s="25" t="e">
        <f>IF($AC$3&lt;=#REF!,$D190*(1+(#REF!/100))^$AC$3,0)</f>
        <v>#REF!</v>
      </c>
      <c r="AD190" s="25" t="e">
        <f>IF($AD$3&lt;=#REF!,$D190*(1+(#REF!/100))^$AD$3,0)</f>
        <v>#REF!</v>
      </c>
      <c r="AE190" s="25" t="e">
        <f>IF($AE$3&lt;=#REF!,$D190*(1+(#REF!/100))^$AE$3,0)</f>
        <v>#REF!</v>
      </c>
      <c r="AF190" s="25" t="e">
        <f>IF($AF$3&lt;=#REF!,$D190*(1+(#REF!/100))^$AF$3,0)</f>
        <v>#REF!</v>
      </c>
      <c r="AG190" s="25" t="e">
        <f>IF($AG$3&lt;=#REF!,$D190*(1+(#REF!/100))^$AG$3,0)</f>
        <v>#REF!</v>
      </c>
      <c r="AH190" s="25" t="e">
        <f>IF($AH$3&lt;=#REF!,$D190*(1+(#REF!/100))^$AH$3,0)</f>
        <v>#REF!</v>
      </c>
      <c r="AI190" s="25" t="e">
        <f>IF($AI$3&lt;=#REF!,$D190*(1+(#REF!/100))^$AI$3,0)</f>
        <v>#REF!</v>
      </c>
      <c r="AJ190" s="17" t="e">
        <f>IF($AJ$3&lt;=#REF!,$D190*(1+(#REF!/100))^$AJ$3,0)</f>
        <v>#REF!</v>
      </c>
      <c r="AK190" s="17" t="e">
        <f>IF($AK$3&lt;=#REF!,$D190*(1+(#REF!/100))^$AK$3,0)</f>
        <v>#REF!</v>
      </c>
      <c r="AL190" s="17" t="e">
        <f>IF($AL$3&lt;=#REF!,$D190*(1+(#REF!/100))^$AL$3,0)</f>
        <v>#REF!</v>
      </c>
      <c r="AM190" s="17" t="e">
        <f>IF($AM$3&lt;=#REF!,$D190*(1+(#REF!/100))^$AM$3,0)</f>
        <v>#REF!</v>
      </c>
      <c r="AN190" s="17" t="e">
        <f>IF($AN$3&lt;=#REF!,$D190*(1+(#REF!/100))^$AN$3,0)</f>
        <v>#REF!</v>
      </c>
      <c r="AO190" s="17" t="e">
        <f>IF($AO$3&lt;=#REF!,$D190*(1+(#REF!/100))^$AO$3,0)</f>
        <v>#REF!</v>
      </c>
      <c r="AP190" s="17" t="e">
        <f>IF($AP$3&lt;=#REF!,$D190*(1+(#REF!/100))^$AP$3,0)</f>
        <v>#REF!</v>
      </c>
      <c r="AQ190" s="17" t="e">
        <f>IF($AQ$3&lt;=#REF!,$D190*(1+(#REF!/100))^$AQ$3,0)</f>
        <v>#REF!</v>
      </c>
      <c r="AR190" s="17" t="e">
        <f>IF($AR$3&lt;=#REF!,$D190*(1+(#REF!/100))^$AR$3,0)</f>
        <v>#REF!</v>
      </c>
      <c r="AS190" s="17" t="e">
        <f>IF($AS$3&lt;=#REF!,$D190*(1+(#REF!/100))^$AS$3,0)</f>
        <v>#REF!</v>
      </c>
    </row>
    <row r="191" spans="2:45" x14ac:dyDescent="0.25">
      <c r="B191" s="2" t="e">
        <f>#REF!</f>
        <v>#REF!</v>
      </c>
      <c r="C191" s="20">
        <v>477</v>
      </c>
      <c r="D191" s="19" t="e">
        <f>#REF!*#REF!</f>
        <v>#REF!</v>
      </c>
      <c r="E191" s="17" t="e">
        <f>NPV(#REF!,'Costos operativos proyectados'!F191:AI191)</f>
        <v>#REF!</v>
      </c>
      <c r="F191" s="25" t="e">
        <f>IF($F$3&lt;=#REF!,$D191*(1+(#REF!/100))^$F$3,0)</f>
        <v>#REF!</v>
      </c>
      <c r="G191" s="25" t="e">
        <f>IF($G$3&lt;=#REF!,$D191*(1+(#REF!/100))^$G$3,0)</f>
        <v>#REF!</v>
      </c>
      <c r="H191" s="25" t="e">
        <f>IF($H$3&lt;=#REF!,$D191*(1+(#REF!/100))^$H$3,0)</f>
        <v>#REF!</v>
      </c>
      <c r="I191" s="25" t="e">
        <f>IF($I$3&lt;=#REF!,$D191*(1+(#REF!/100))^$I$3,0)</f>
        <v>#REF!</v>
      </c>
      <c r="J191" s="25" t="e">
        <f>IF($J$3&lt;=#REF!,$D191*(1+(#REF!/100))^$J$3,0)</f>
        <v>#REF!</v>
      </c>
      <c r="K191" s="25" t="e">
        <f>IF($K$3&lt;=#REF!,$D191*(1+(#REF!/100))^$K$3,0)</f>
        <v>#REF!</v>
      </c>
      <c r="L191" s="25" t="e">
        <f>IF($L$3&lt;=#REF!,$D191*(1+(#REF!/100))^$L$3,0)</f>
        <v>#REF!</v>
      </c>
      <c r="M191" s="25" t="e">
        <f>IF($M$3&lt;=#REF!,$D191*(1+(#REF!/100))^$M$3,0)</f>
        <v>#REF!</v>
      </c>
      <c r="N191" s="25" t="e">
        <f>IF($N$3&lt;=#REF!,$D191*(1+(#REF!/100))^$N$3,0)</f>
        <v>#REF!</v>
      </c>
      <c r="O191" s="25" t="e">
        <f>IF($O$3&lt;=#REF!,$D191*(1+(#REF!/100))^$O$3,0)</f>
        <v>#REF!</v>
      </c>
      <c r="P191" s="25" t="e">
        <f>IF($P$3&lt;=#REF!,$D191*(1+(#REF!/100))^$P$3,0)</f>
        <v>#REF!</v>
      </c>
      <c r="Q191" s="25" t="e">
        <f>IF($Q$3&lt;=#REF!,$D191*(1+(#REF!/100))^$Q$3,0)</f>
        <v>#REF!</v>
      </c>
      <c r="R191" s="25" t="e">
        <f>IF($R$3&lt;=#REF!,$D191*(1+(#REF!/100))^$R$3,0)</f>
        <v>#REF!</v>
      </c>
      <c r="S191" s="25" t="e">
        <f>IF($S$3&lt;=#REF!,$D191*(1+(#REF!/100))^$S$3,0)</f>
        <v>#REF!</v>
      </c>
      <c r="T191" s="25" t="e">
        <f>IF($T$3&lt;=#REF!,$D191*(1+(#REF!/100))^$T$3,0)</f>
        <v>#REF!</v>
      </c>
      <c r="U191" s="25" t="e">
        <f>IF($U$3&lt;=#REF!,$D191*(1+(#REF!/100))^$U$3,0)</f>
        <v>#REF!</v>
      </c>
      <c r="V191" s="25" t="e">
        <f>IF($V$3&lt;=#REF!,$D191*(1+(#REF!/100))^$V$3,0)</f>
        <v>#REF!</v>
      </c>
      <c r="W191" s="25" t="e">
        <f>IF($W$3&lt;=#REF!,$D191*(1+(#REF!/100))^$W$3,0)</f>
        <v>#REF!</v>
      </c>
      <c r="X191" s="25" t="e">
        <f>IF($X$3&lt;=#REF!,$D191*(1+(#REF!/100))^$X$3,0)</f>
        <v>#REF!</v>
      </c>
      <c r="Y191" s="25" t="e">
        <f>IF($Y$3&lt;=#REF!,$D191*(1+(#REF!/100))^$Y$3,0)</f>
        <v>#REF!</v>
      </c>
      <c r="Z191" s="25" t="e">
        <f>IF($Z$3&lt;=#REF!,$D191*(1+(#REF!/100))^$Z$3,0)</f>
        <v>#REF!</v>
      </c>
      <c r="AA191" s="25" t="e">
        <f>IF($AA$3&lt;=#REF!,$D191*(1+(#REF!/100))^$AA$3,0)</f>
        <v>#REF!</v>
      </c>
      <c r="AB191" s="25" t="e">
        <f>IF($AB$3&lt;=#REF!,$D191*(1+(#REF!/100))^$AB$3,0)</f>
        <v>#REF!</v>
      </c>
      <c r="AC191" s="25" t="e">
        <f>IF($AC$3&lt;=#REF!,$D191*(1+(#REF!/100))^$AC$3,0)</f>
        <v>#REF!</v>
      </c>
      <c r="AD191" s="25" t="e">
        <f>IF($AD$3&lt;=#REF!,$D191*(1+(#REF!/100))^$AD$3,0)</f>
        <v>#REF!</v>
      </c>
      <c r="AE191" s="25" t="e">
        <f>IF($AE$3&lt;=#REF!,$D191*(1+(#REF!/100))^$AE$3,0)</f>
        <v>#REF!</v>
      </c>
      <c r="AF191" s="25" t="e">
        <f>IF($AF$3&lt;=#REF!,$D191*(1+(#REF!/100))^$AF$3,0)</f>
        <v>#REF!</v>
      </c>
      <c r="AG191" s="25" t="e">
        <f>IF($AG$3&lt;=#REF!,$D191*(1+(#REF!/100))^$AG$3,0)</f>
        <v>#REF!</v>
      </c>
      <c r="AH191" s="25" t="e">
        <f>IF($AH$3&lt;=#REF!,$D191*(1+(#REF!/100))^$AH$3,0)</f>
        <v>#REF!</v>
      </c>
      <c r="AI191" s="25" t="e">
        <f>IF($AI$3&lt;=#REF!,$D191*(1+(#REF!/100))^$AI$3,0)</f>
        <v>#REF!</v>
      </c>
      <c r="AJ191" s="17" t="e">
        <f>IF($AJ$3&lt;=#REF!,$D191*(1+(#REF!/100))^$AJ$3,0)</f>
        <v>#REF!</v>
      </c>
      <c r="AK191" s="17" t="e">
        <f>IF($AK$3&lt;=#REF!,$D191*(1+(#REF!/100))^$AK$3,0)</f>
        <v>#REF!</v>
      </c>
      <c r="AL191" s="17" t="e">
        <f>IF($AL$3&lt;=#REF!,$D191*(1+(#REF!/100))^$AL$3,0)</f>
        <v>#REF!</v>
      </c>
      <c r="AM191" s="17" t="e">
        <f>IF($AM$3&lt;=#REF!,$D191*(1+(#REF!/100))^$AM$3,0)</f>
        <v>#REF!</v>
      </c>
      <c r="AN191" s="17" t="e">
        <f>IF($AN$3&lt;=#REF!,$D191*(1+(#REF!/100))^$AN$3,0)</f>
        <v>#REF!</v>
      </c>
      <c r="AO191" s="17" t="e">
        <f>IF($AO$3&lt;=#REF!,$D191*(1+(#REF!/100))^$AO$3,0)</f>
        <v>#REF!</v>
      </c>
      <c r="AP191" s="17" t="e">
        <f>IF($AP$3&lt;=#REF!,$D191*(1+(#REF!/100))^$AP$3,0)</f>
        <v>#REF!</v>
      </c>
      <c r="AQ191" s="17" t="e">
        <f>IF($AQ$3&lt;=#REF!,$D191*(1+(#REF!/100))^$AQ$3,0)</f>
        <v>#REF!</v>
      </c>
      <c r="AR191" s="17" t="e">
        <f>IF($AR$3&lt;=#REF!,$D191*(1+(#REF!/100))^$AR$3,0)</f>
        <v>#REF!</v>
      </c>
      <c r="AS191" s="17" t="e">
        <f>IF($AS$3&lt;=#REF!,$D191*(1+(#REF!/100))^$AS$3,0)</f>
        <v>#REF!</v>
      </c>
    </row>
    <row r="192" spans="2:45" x14ac:dyDescent="0.25">
      <c r="B192" s="2" t="e">
        <f>#REF!</f>
        <v>#REF!</v>
      </c>
      <c r="C192" s="20">
        <v>350</v>
      </c>
      <c r="D192" s="19" t="e">
        <f>#REF!*#REF!</f>
        <v>#REF!</v>
      </c>
      <c r="E192" s="17" t="e">
        <f>NPV(#REF!,'Costos operativos proyectados'!F192:AI192)</f>
        <v>#REF!</v>
      </c>
      <c r="F192" s="25" t="e">
        <f>IF($F$3&lt;=#REF!,$D192*(1+(#REF!/100))^$F$3,0)</f>
        <v>#REF!</v>
      </c>
      <c r="G192" s="25" t="e">
        <f>IF($G$3&lt;=#REF!,$D192*(1+(#REF!/100))^$G$3,0)</f>
        <v>#REF!</v>
      </c>
      <c r="H192" s="25" t="e">
        <f>IF($H$3&lt;=#REF!,$D192*(1+(#REF!/100))^$H$3,0)</f>
        <v>#REF!</v>
      </c>
      <c r="I192" s="25" t="e">
        <f>IF($I$3&lt;=#REF!,$D192*(1+(#REF!/100))^$I$3,0)</f>
        <v>#REF!</v>
      </c>
      <c r="J192" s="25" t="e">
        <f>IF($J$3&lt;=#REF!,$D192*(1+(#REF!/100))^$J$3,0)</f>
        <v>#REF!</v>
      </c>
      <c r="K192" s="25" t="e">
        <f>IF($K$3&lt;=#REF!,$D192*(1+(#REF!/100))^$K$3,0)</f>
        <v>#REF!</v>
      </c>
      <c r="L192" s="25" t="e">
        <f>IF($L$3&lt;=#REF!,$D192*(1+(#REF!/100))^$L$3,0)</f>
        <v>#REF!</v>
      </c>
      <c r="M192" s="25" t="e">
        <f>IF($M$3&lt;=#REF!,$D192*(1+(#REF!/100))^$M$3,0)</f>
        <v>#REF!</v>
      </c>
      <c r="N192" s="25" t="e">
        <f>IF($N$3&lt;=#REF!,$D192*(1+(#REF!/100))^$N$3,0)</f>
        <v>#REF!</v>
      </c>
      <c r="O192" s="25" t="e">
        <f>IF($O$3&lt;=#REF!,$D192*(1+(#REF!/100))^$O$3,0)</f>
        <v>#REF!</v>
      </c>
      <c r="P192" s="25" t="e">
        <f>IF($P$3&lt;=#REF!,$D192*(1+(#REF!/100))^$P$3,0)</f>
        <v>#REF!</v>
      </c>
      <c r="Q192" s="25" t="e">
        <f>IF($Q$3&lt;=#REF!,$D192*(1+(#REF!/100))^$Q$3,0)</f>
        <v>#REF!</v>
      </c>
      <c r="R192" s="25" t="e">
        <f>IF($R$3&lt;=#REF!,$D192*(1+(#REF!/100))^$R$3,0)</f>
        <v>#REF!</v>
      </c>
      <c r="S192" s="25" t="e">
        <f>IF($S$3&lt;=#REF!,$D192*(1+(#REF!/100))^$S$3,0)</f>
        <v>#REF!</v>
      </c>
      <c r="T192" s="25" t="e">
        <f>IF($T$3&lt;=#REF!,$D192*(1+(#REF!/100))^$T$3,0)</f>
        <v>#REF!</v>
      </c>
      <c r="U192" s="25" t="e">
        <f>IF($U$3&lt;=#REF!,$D192*(1+(#REF!/100))^$U$3,0)</f>
        <v>#REF!</v>
      </c>
      <c r="V192" s="25" t="e">
        <f>IF($V$3&lt;=#REF!,$D192*(1+(#REF!/100))^$V$3,0)</f>
        <v>#REF!</v>
      </c>
      <c r="W192" s="25" t="e">
        <f>IF($W$3&lt;=#REF!,$D192*(1+(#REF!/100))^$W$3,0)</f>
        <v>#REF!</v>
      </c>
      <c r="X192" s="25" t="e">
        <f>IF($X$3&lt;=#REF!,$D192*(1+(#REF!/100))^$X$3,0)</f>
        <v>#REF!</v>
      </c>
      <c r="Y192" s="25" t="e">
        <f>IF($Y$3&lt;=#REF!,$D192*(1+(#REF!/100))^$Y$3,0)</f>
        <v>#REF!</v>
      </c>
      <c r="Z192" s="25" t="e">
        <f>IF($Z$3&lt;=#REF!,$D192*(1+(#REF!/100))^$Z$3,0)</f>
        <v>#REF!</v>
      </c>
      <c r="AA192" s="25" t="e">
        <f>IF($AA$3&lt;=#REF!,$D192*(1+(#REF!/100))^$AA$3,0)</f>
        <v>#REF!</v>
      </c>
      <c r="AB192" s="25" t="e">
        <f>IF($AB$3&lt;=#REF!,$D192*(1+(#REF!/100))^$AB$3,0)</f>
        <v>#REF!</v>
      </c>
      <c r="AC192" s="25" t="e">
        <f>IF($AC$3&lt;=#REF!,$D192*(1+(#REF!/100))^$AC$3,0)</f>
        <v>#REF!</v>
      </c>
      <c r="AD192" s="25" t="e">
        <f>IF($AD$3&lt;=#REF!,$D192*(1+(#REF!/100))^$AD$3,0)</f>
        <v>#REF!</v>
      </c>
      <c r="AE192" s="25" t="e">
        <f>IF($AE$3&lt;=#REF!,$D192*(1+(#REF!/100))^$AE$3,0)</f>
        <v>#REF!</v>
      </c>
      <c r="AF192" s="25" t="e">
        <f>IF($AF$3&lt;=#REF!,$D192*(1+(#REF!/100))^$AF$3,0)</f>
        <v>#REF!</v>
      </c>
      <c r="AG192" s="25" t="e">
        <f>IF($AG$3&lt;=#REF!,$D192*(1+(#REF!/100))^$AG$3,0)</f>
        <v>#REF!</v>
      </c>
      <c r="AH192" s="25" t="e">
        <f>IF($AH$3&lt;=#REF!,$D192*(1+(#REF!/100))^$AH$3,0)</f>
        <v>#REF!</v>
      </c>
      <c r="AI192" s="25" t="e">
        <f>IF($AI$3&lt;=#REF!,$D192*(1+(#REF!/100))^$AI$3,0)</f>
        <v>#REF!</v>
      </c>
      <c r="AJ192" s="17" t="e">
        <f>IF($AJ$3&lt;=#REF!,$D192*(1+(#REF!/100))^$AJ$3,0)</f>
        <v>#REF!</v>
      </c>
      <c r="AK192" s="17" t="e">
        <f>IF($AK$3&lt;=#REF!,$D192*(1+(#REF!/100))^$AK$3,0)</f>
        <v>#REF!</v>
      </c>
      <c r="AL192" s="17" t="e">
        <f>IF($AL$3&lt;=#REF!,$D192*(1+(#REF!/100))^$AL$3,0)</f>
        <v>#REF!</v>
      </c>
      <c r="AM192" s="17" t="e">
        <f>IF($AM$3&lt;=#REF!,$D192*(1+(#REF!/100))^$AM$3,0)</f>
        <v>#REF!</v>
      </c>
      <c r="AN192" s="17" t="e">
        <f>IF($AN$3&lt;=#REF!,$D192*(1+(#REF!/100))^$AN$3,0)</f>
        <v>#REF!</v>
      </c>
      <c r="AO192" s="17" t="e">
        <f>IF($AO$3&lt;=#REF!,$D192*(1+(#REF!/100))^$AO$3,0)</f>
        <v>#REF!</v>
      </c>
      <c r="AP192" s="17" t="e">
        <f>IF($AP$3&lt;=#REF!,$D192*(1+(#REF!/100))^$AP$3,0)</f>
        <v>#REF!</v>
      </c>
      <c r="AQ192" s="17" t="e">
        <f>IF($AQ$3&lt;=#REF!,$D192*(1+(#REF!/100))^$AQ$3,0)</f>
        <v>#REF!</v>
      </c>
      <c r="AR192" s="17" t="e">
        <f>IF($AR$3&lt;=#REF!,$D192*(1+(#REF!/100))^$AR$3,0)</f>
        <v>#REF!</v>
      </c>
      <c r="AS192" s="17" t="e">
        <f>IF($AS$3&lt;=#REF!,$D192*(1+(#REF!/100))^$AS$3,0)</f>
        <v>#REF!</v>
      </c>
    </row>
    <row r="193" spans="2:45" x14ac:dyDescent="0.25">
      <c r="B193" s="2" t="e">
        <f>#REF!</f>
        <v>#REF!</v>
      </c>
      <c r="C193" s="20">
        <v>336</v>
      </c>
      <c r="D193" s="19" t="e">
        <f>#REF!*#REF!</f>
        <v>#REF!</v>
      </c>
      <c r="E193" s="17" t="e">
        <f>NPV(#REF!,'Costos operativos proyectados'!F193:AI193)</f>
        <v>#REF!</v>
      </c>
      <c r="F193" s="25" t="e">
        <f>IF($F$3&lt;=#REF!,$D193*(1+(#REF!/100))^$F$3,0)</f>
        <v>#REF!</v>
      </c>
      <c r="G193" s="25" t="e">
        <f>IF($G$3&lt;=#REF!,$D193*(1+(#REF!/100))^$G$3,0)</f>
        <v>#REF!</v>
      </c>
      <c r="H193" s="25" t="e">
        <f>IF($H$3&lt;=#REF!,$D193*(1+(#REF!/100))^$H$3,0)</f>
        <v>#REF!</v>
      </c>
      <c r="I193" s="25" t="e">
        <f>IF($I$3&lt;=#REF!,$D193*(1+(#REF!/100))^$I$3,0)</f>
        <v>#REF!</v>
      </c>
      <c r="J193" s="25" t="e">
        <f>IF($J$3&lt;=#REF!,$D193*(1+(#REF!/100))^$J$3,0)</f>
        <v>#REF!</v>
      </c>
      <c r="K193" s="25" t="e">
        <f>IF($K$3&lt;=#REF!,$D193*(1+(#REF!/100))^$K$3,0)</f>
        <v>#REF!</v>
      </c>
      <c r="L193" s="25" t="e">
        <f>IF($L$3&lt;=#REF!,$D193*(1+(#REF!/100))^$L$3,0)</f>
        <v>#REF!</v>
      </c>
      <c r="M193" s="25" t="e">
        <f>IF($M$3&lt;=#REF!,$D193*(1+(#REF!/100))^$M$3,0)</f>
        <v>#REF!</v>
      </c>
      <c r="N193" s="25" t="e">
        <f>IF($N$3&lt;=#REF!,$D193*(1+(#REF!/100))^$N$3,0)</f>
        <v>#REF!</v>
      </c>
      <c r="O193" s="25" t="e">
        <f>IF($O$3&lt;=#REF!,$D193*(1+(#REF!/100))^$O$3,0)</f>
        <v>#REF!</v>
      </c>
      <c r="P193" s="25" t="e">
        <f>IF($P$3&lt;=#REF!,$D193*(1+(#REF!/100))^$P$3,0)</f>
        <v>#REF!</v>
      </c>
      <c r="Q193" s="25" t="e">
        <f>IF($Q$3&lt;=#REF!,$D193*(1+(#REF!/100))^$Q$3,0)</f>
        <v>#REF!</v>
      </c>
      <c r="R193" s="25" t="e">
        <f>IF($R$3&lt;=#REF!,$D193*(1+(#REF!/100))^$R$3,0)</f>
        <v>#REF!</v>
      </c>
      <c r="S193" s="25" t="e">
        <f>IF($S$3&lt;=#REF!,$D193*(1+(#REF!/100))^$S$3,0)</f>
        <v>#REF!</v>
      </c>
      <c r="T193" s="25" t="e">
        <f>IF($T$3&lt;=#REF!,$D193*(1+(#REF!/100))^$T$3,0)</f>
        <v>#REF!</v>
      </c>
      <c r="U193" s="25" t="e">
        <f>IF($U$3&lt;=#REF!,$D193*(1+(#REF!/100))^$U$3,0)</f>
        <v>#REF!</v>
      </c>
      <c r="V193" s="25" t="e">
        <f>IF($V$3&lt;=#REF!,$D193*(1+(#REF!/100))^$V$3,0)</f>
        <v>#REF!</v>
      </c>
      <c r="W193" s="25" t="e">
        <f>IF($W$3&lt;=#REF!,$D193*(1+(#REF!/100))^$W$3,0)</f>
        <v>#REF!</v>
      </c>
      <c r="X193" s="25" t="e">
        <f>IF($X$3&lt;=#REF!,$D193*(1+(#REF!/100))^$X$3,0)</f>
        <v>#REF!</v>
      </c>
      <c r="Y193" s="25" t="e">
        <f>IF($Y$3&lt;=#REF!,$D193*(1+(#REF!/100))^$Y$3,0)</f>
        <v>#REF!</v>
      </c>
      <c r="Z193" s="25" t="e">
        <f>IF($Z$3&lt;=#REF!,$D193*(1+(#REF!/100))^$Z$3,0)</f>
        <v>#REF!</v>
      </c>
      <c r="AA193" s="25" t="e">
        <f>IF($AA$3&lt;=#REF!,$D193*(1+(#REF!/100))^$AA$3,0)</f>
        <v>#REF!</v>
      </c>
      <c r="AB193" s="25" t="e">
        <f>IF($AB$3&lt;=#REF!,$D193*(1+(#REF!/100))^$AB$3,0)</f>
        <v>#REF!</v>
      </c>
      <c r="AC193" s="25" t="e">
        <f>IF($AC$3&lt;=#REF!,$D193*(1+(#REF!/100))^$AC$3,0)</f>
        <v>#REF!</v>
      </c>
      <c r="AD193" s="25" t="e">
        <f>IF($AD$3&lt;=#REF!,$D193*(1+(#REF!/100))^$AD$3,0)</f>
        <v>#REF!</v>
      </c>
      <c r="AE193" s="25" t="e">
        <f>IF($AE$3&lt;=#REF!,$D193*(1+(#REF!/100))^$AE$3,0)</f>
        <v>#REF!</v>
      </c>
      <c r="AF193" s="25" t="e">
        <f>IF($AF$3&lt;=#REF!,$D193*(1+(#REF!/100))^$AF$3,0)</f>
        <v>#REF!</v>
      </c>
      <c r="AG193" s="25" t="e">
        <f>IF($AG$3&lt;=#REF!,$D193*(1+(#REF!/100))^$AG$3,0)</f>
        <v>#REF!</v>
      </c>
      <c r="AH193" s="25" t="e">
        <f>IF($AH$3&lt;=#REF!,$D193*(1+(#REF!/100))^$AH$3,0)</f>
        <v>#REF!</v>
      </c>
      <c r="AI193" s="25" t="e">
        <f>IF($AI$3&lt;=#REF!,$D193*(1+(#REF!/100))^$AI$3,0)</f>
        <v>#REF!</v>
      </c>
      <c r="AJ193" s="17" t="e">
        <f>IF($AJ$3&lt;=#REF!,$D193*(1+(#REF!/100))^$AJ$3,0)</f>
        <v>#REF!</v>
      </c>
      <c r="AK193" s="17" t="e">
        <f>IF($AK$3&lt;=#REF!,$D193*(1+(#REF!/100))^$AK$3,0)</f>
        <v>#REF!</v>
      </c>
      <c r="AL193" s="17" t="e">
        <f>IF($AL$3&lt;=#REF!,$D193*(1+(#REF!/100))^$AL$3,0)</f>
        <v>#REF!</v>
      </c>
      <c r="AM193" s="17" t="e">
        <f>IF($AM$3&lt;=#REF!,$D193*(1+(#REF!/100))^$AM$3,0)</f>
        <v>#REF!</v>
      </c>
      <c r="AN193" s="17" t="e">
        <f>IF($AN$3&lt;=#REF!,$D193*(1+(#REF!/100))^$AN$3,0)</f>
        <v>#REF!</v>
      </c>
      <c r="AO193" s="17" t="e">
        <f>IF($AO$3&lt;=#REF!,$D193*(1+(#REF!/100))^$AO$3,0)</f>
        <v>#REF!</v>
      </c>
      <c r="AP193" s="17" t="e">
        <f>IF($AP$3&lt;=#REF!,$D193*(1+(#REF!/100))^$AP$3,0)</f>
        <v>#REF!</v>
      </c>
      <c r="AQ193" s="17" t="e">
        <f>IF($AQ$3&lt;=#REF!,$D193*(1+(#REF!/100))^$AQ$3,0)</f>
        <v>#REF!</v>
      </c>
      <c r="AR193" s="17" t="e">
        <f>IF($AR$3&lt;=#REF!,$D193*(1+(#REF!/100))^$AR$3,0)</f>
        <v>#REF!</v>
      </c>
      <c r="AS193" s="17" t="e">
        <f>IF($AS$3&lt;=#REF!,$D193*(1+(#REF!/100))^$AS$3,0)</f>
        <v>#REF!</v>
      </c>
    </row>
    <row r="194" spans="2:45" x14ac:dyDescent="0.25">
      <c r="B194" s="2" t="e">
        <f>#REF!</f>
        <v>#REF!</v>
      </c>
      <c r="C194" s="20">
        <v>266</v>
      </c>
      <c r="D194" s="19" t="e">
        <f>#REF!*#REF!</f>
        <v>#REF!</v>
      </c>
      <c r="E194" s="17" t="e">
        <f>NPV(#REF!,'Costos operativos proyectados'!F194:AI194)</f>
        <v>#REF!</v>
      </c>
      <c r="F194" s="25" t="e">
        <f>IF($F$3&lt;=#REF!,$D194*(1+(#REF!/100))^$F$3,0)</f>
        <v>#REF!</v>
      </c>
      <c r="G194" s="25" t="e">
        <f>IF($G$3&lt;=#REF!,$D194*(1+(#REF!/100))^$G$3,0)</f>
        <v>#REF!</v>
      </c>
      <c r="H194" s="25" t="e">
        <f>IF($H$3&lt;=#REF!,$D194*(1+(#REF!/100))^$H$3,0)</f>
        <v>#REF!</v>
      </c>
      <c r="I194" s="25" t="e">
        <f>IF($I$3&lt;=#REF!,$D194*(1+(#REF!/100))^$I$3,0)</f>
        <v>#REF!</v>
      </c>
      <c r="J194" s="25" t="e">
        <f>IF($J$3&lt;=#REF!,$D194*(1+(#REF!/100))^$J$3,0)</f>
        <v>#REF!</v>
      </c>
      <c r="K194" s="25" t="e">
        <f>IF($K$3&lt;=#REF!,$D194*(1+(#REF!/100))^$K$3,0)</f>
        <v>#REF!</v>
      </c>
      <c r="L194" s="25" t="e">
        <f>IF($L$3&lt;=#REF!,$D194*(1+(#REF!/100))^$L$3,0)</f>
        <v>#REF!</v>
      </c>
      <c r="M194" s="25" t="e">
        <f>IF($M$3&lt;=#REF!,$D194*(1+(#REF!/100))^$M$3,0)</f>
        <v>#REF!</v>
      </c>
      <c r="N194" s="25" t="e">
        <f>IF($N$3&lt;=#REF!,$D194*(1+(#REF!/100))^$N$3,0)</f>
        <v>#REF!</v>
      </c>
      <c r="O194" s="25" t="e">
        <f>IF($O$3&lt;=#REF!,$D194*(1+(#REF!/100))^$O$3,0)</f>
        <v>#REF!</v>
      </c>
      <c r="P194" s="25" t="e">
        <f>IF($P$3&lt;=#REF!,$D194*(1+(#REF!/100))^$P$3,0)</f>
        <v>#REF!</v>
      </c>
      <c r="Q194" s="25" t="e">
        <f>IF($Q$3&lt;=#REF!,$D194*(1+(#REF!/100))^$Q$3,0)</f>
        <v>#REF!</v>
      </c>
      <c r="R194" s="25" t="e">
        <f>IF($R$3&lt;=#REF!,$D194*(1+(#REF!/100))^$R$3,0)</f>
        <v>#REF!</v>
      </c>
      <c r="S194" s="25" t="e">
        <f>IF($S$3&lt;=#REF!,$D194*(1+(#REF!/100))^$S$3,0)</f>
        <v>#REF!</v>
      </c>
      <c r="T194" s="25" t="e">
        <f>IF($T$3&lt;=#REF!,$D194*(1+(#REF!/100))^$T$3,0)</f>
        <v>#REF!</v>
      </c>
      <c r="U194" s="25" t="e">
        <f>IF($U$3&lt;=#REF!,$D194*(1+(#REF!/100))^$U$3,0)</f>
        <v>#REF!</v>
      </c>
      <c r="V194" s="25" t="e">
        <f>IF($V$3&lt;=#REF!,$D194*(1+(#REF!/100))^$V$3,0)</f>
        <v>#REF!</v>
      </c>
      <c r="W194" s="25" t="e">
        <f>IF($W$3&lt;=#REF!,$D194*(1+(#REF!/100))^$W$3,0)</f>
        <v>#REF!</v>
      </c>
      <c r="X194" s="25" t="e">
        <f>IF($X$3&lt;=#REF!,$D194*(1+(#REF!/100))^$X$3,0)</f>
        <v>#REF!</v>
      </c>
      <c r="Y194" s="25" t="e">
        <f>IF($Y$3&lt;=#REF!,$D194*(1+(#REF!/100))^$Y$3,0)</f>
        <v>#REF!</v>
      </c>
      <c r="Z194" s="25" t="e">
        <f>IF($Z$3&lt;=#REF!,$D194*(1+(#REF!/100))^$Z$3,0)</f>
        <v>#REF!</v>
      </c>
      <c r="AA194" s="25" t="e">
        <f>IF($AA$3&lt;=#REF!,$D194*(1+(#REF!/100))^$AA$3,0)</f>
        <v>#REF!</v>
      </c>
      <c r="AB194" s="25" t="e">
        <f>IF($AB$3&lt;=#REF!,$D194*(1+(#REF!/100))^$AB$3,0)</f>
        <v>#REF!</v>
      </c>
      <c r="AC194" s="25" t="e">
        <f>IF($AC$3&lt;=#REF!,$D194*(1+(#REF!/100))^$AC$3,0)</f>
        <v>#REF!</v>
      </c>
      <c r="AD194" s="25" t="e">
        <f>IF($AD$3&lt;=#REF!,$D194*(1+(#REF!/100))^$AD$3,0)</f>
        <v>#REF!</v>
      </c>
      <c r="AE194" s="25" t="e">
        <f>IF($AE$3&lt;=#REF!,$D194*(1+(#REF!/100))^$AE$3,0)</f>
        <v>#REF!</v>
      </c>
      <c r="AF194" s="25" t="e">
        <f>IF($AF$3&lt;=#REF!,$D194*(1+(#REF!/100))^$AF$3,0)</f>
        <v>#REF!</v>
      </c>
      <c r="AG194" s="25" t="e">
        <f>IF($AG$3&lt;=#REF!,$D194*(1+(#REF!/100))^$AG$3,0)</f>
        <v>#REF!</v>
      </c>
      <c r="AH194" s="25" t="e">
        <f>IF($AH$3&lt;=#REF!,$D194*(1+(#REF!/100))^$AH$3,0)</f>
        <v>#REF!</v>
      </c>
      <c r="AI194" s="25" t="e">
        <f>IF($AI$3&lt;=#REF!,$D194*(1+(#REF!/100))^$AI$3,0)</f>
        <v>#REF!</v>
      </c>
      <c r="AJ194" s="17" t="e">
        <f>IF($AJ$3&lt;=#REF!,$D194*(1+(#REF!/100))^$AJ$3,0)</f>
        <v>#REF!</v>
      </c>
      <c r="AK194" s="17" t="e">
        <f>IF($AK$3&lt;=#REF!,$D194*(1+(#REF!/100))^$AK$3,0)</f>
        <v>#REF!</v>
      </c>
      <c r="AL194" s="17" t="e">
        <f>IF($AL$3&lt;=#REF!,$D194*(1+(#REF!/100))^$AL$3,0)</f>
        <v>#REF!</v>
      </c>
      <c r="AM194" s="17" t="e">
        <f>IF($AM$3&lt;=#REF!,$D194*(1+(#REF!/100))^$AM$3,0)</f>
        <v>#REF!</v>
      </c>
      <c r="AN194" s="17" t="e">
        <f>IF($AN$3&lt;=#REF!,$D194*(1+(#REF!/100))^$AN$3,0)</f>
        <v>#REF!</v>
      </c>
      <c r="AO194" s="17" t="e">
        <f>IF($AO$3&lt;=#REF!,$D194*(1+(#REF!/100))^$AO$3,0)</f>
        <v>#REF!</v>
      </c>
      <c r="AP194" s="17" t="e">
        <f>IF($AP$3&lt;=#REF!,$D194*(1+(#REF!/100))^$AP$3,0)</f>
        <v>#REF!</v>
      </c>
      <c r="AQ194" s="17" t="e">
        <f>IF($AQ$3&lt;=#REF!,$D194*(1+(#REF!/100))^$AQ$3,0)</f>
        <v>#REF!</v>
      </c>
      <c r="AR194" s="17" t="e">
        <f>IF($AR$3&lt;=#REF!,$D194*(1+(#REF!/100))^$AR$3,0)</f>
        <v>#REF!</v>
      </c>
      <c r="AS194" s="17" t="e">
        <f>IF($AS$3&lt;=#REF!,$D194*(1+(#REF!/100))^$AS$3,0)</f>
        <v>#REF!</v>
      </c>
    </row>
    <row r="195" spans="2:45" x14ac:dyDescent="0.25">
      <c r="B195" s="2" t="e">
        <f>#REF!</f>
        <v>#REF!</v>
      </c>
      <c r="C195" s="21">
        <v>250</v>
      </c>
      <c r="D195" s="19" t="e">
        <f>#REF!*#REF!</f>
        <v>#REF!</v>
      </c>
      <c r="E195" s="17" t="e">
        <f>NPV(#REF!,'Costos operativos proyectados'!F195:AI195)</f>
        <v>#REF!</v>
      </c>
      <c r="F195" s="25" t="e">
        <f>IF($F$3&lt;=#REF!,$D195*(1+(#REF!/100))^$F$3,0)</f>
        <v>#REF!</v>
      </c>
      <c r="G195" s="25" t="e">
        <f>IF($G$3&lt;=#REF!,$D195*(1+(#REF!/100))^$G$3,0)</f>
        <v>#REF!</v>
      </c>
      <c r="H195" s="25" t="e">
        <f>IF($H$3&lt;=#REF!,$D195*(1+(#REF!/100))^$H$3,0)</f>
        <v>#REF!</v>
      </c>
      <c r="I195" s="25" t="e">
        <f>IF($I$3&lt;=#REF!,$D195*(1+(#REF!/100))^$I$3,0)</f>
        <v>#REF!</v>
      </c>
      <c r="J195" s="25" t="e">
        <f>IF($J$3&lt;=#REF!,$D195*(1+(#REF!/100))^$J$3,0)</f>
        <v>#REF!</v>
      </c>
      <c r="K195" s="25" t="e">
        <f>IF($K$3&lt;=#REF!,$D195*(1+(#REF!/100))^$K$3,0)</f>
        <v>#REF!</v>
      </c>
      <c r="L195" s="25" t="e">
        <f>IF($L$3&lt;=#REF!,$D195*(1+(#REF!/100))^$L$3,0)</f>
        <v>#REF!</v>
      </c>
      <c r="M195" s="25" t="e">
        <f>IF($M$3&lt;=#REF!,$D195*(1+(#REF!/100))^$M$3,0)</f>
        <v>#REF!</v>
      </c>
      <c r="N195" s="25" t="e">
        <f>IF($N$3&lt;=#REF!,$D195*(1+(#REF!/100))^$N$3,0)</f>
        <v>#REF!</v>
      </c>
      <c r="O195" s="25" t="e">
        <f>IF($O$3&lt;=#REF!,$D195*(1+(#REF!/100))^$O$3,0)</f>
        <v>#REF!</v>
      </c>
      <c r="P195" s="25" t="e">
        <f>IF($P$3&lt;=#REF!,$D195*(1+(#REF!/100))^$P$3,0)</f>
        <v>#REF!</v>
      </c>
      <c r="Q195" s="25" t="e">
        <f>IF($Q$3&lt;=#REF!,$D195*(1+(#REF!/100))^$Q$3,0)</f>
        <v>#REF!</v>
      </c>
      <c r="R195" s="25" t="e">
        <f>IF($R$3&lt;=#REF!,$D195*(1+(#REF!/100))^$R$3,0)</f>
        <v>#REF!</v>
      </c>
      <c r="S195" s="25" t="e">
        <f>IF($S$3&lt;=#REF!,$D195*(1+(#REF!/100))^$S$3,0)</f>
        <v>#REF!</v>
      </c>
      <c r="T195" s="25" t="e">
        <f>IF($T$3&lt;=#REF!,$D195*(1+(#REF!/100))^$T$3,0)</f>
        <v>#REF!</v>
      </c>
      <c r="U195" s="25" t="e">
        <f>IF($U$3&lt;=#REF!,$D195*(1+(#REF!/100))^$U$3,0)</f>
        <v>#REF!</v>
      </c>
      <c r="V195" s="25" t="e">
        <f>IF($V$3&lt;=#REF!,$D195*(1+(#REF!/100))^$V$3,0)</f>
        <v>#REF!</v>
      </c>
      <c r="W195" s="25" t="e">
        <f>IF($W$3&lt;=#REF!,$D195*(1+(#REF!/100))^$W$3,0)</f>
        <v>#REF!</v>
      </c>
      <c r="X195" s="25" t="e">
        <f>IF($X$3&lt;=#REF!,$D195*(1+(#REF!/100))^$X$3,0)</f>
        <v>#REF!</v>
      </c>
      <c r="Y195" s="25" t="e">
        <f>IF($Y$3&lt;=#REF!,$D195*(1+(#REF!/100))^$Y$3,0)</f>
        <v>#REF!</v>
      </c>
      <c r="Z195" s="25" t="e">
        <f>IF($Z$3&lt;=#REF!,$D195*(1+(#REF!/100))^$Z$3,0)</f>
        <v>#REF!</v>
      </c>
      <c r="AA195" s="25" t="e">
        <f>IF($AA$3&lt;=#REF!,$D195*(1+(#REF!/100))^$AA$3,0)</f>
        <v>#REF!</v>
      </c>
      <c r="AB195" s="25" t="e">
        <f>IF($AB$3&lt;=#REF!,$D195*(1+(#REF!/100))^$AB$3,0)</f>
        <v>#REF!</v>
      </c>
      <c r="AC195" s="25" t="e">
        <f>IF($AC$3&lt;=#REF!,$D195*(1+(#REF!/100))^$AC$3,0)</f>
        <v>#REF!</v>
      </c>
      <c r="AD195" s="25" t="e">
        <f>IF($AD$3&lt;=#REF!,$D195*(1+(#REF!/100))^$AD$3,0)</f>
        <v>#REF!</v>
      </c>
      <c r="AE195" s="25" t="e">
        <f>IF($AE$3&lt;=#REF!,$D195*(1+(#REF!/100))^$AE$3,0)</f>
        <v>#REF!</v>
      </c>
      <c r="AF195" s="25" t="e">
        <f>IF($AF$3&lt;=#REF!,$D195*(1+(#REF!/100))^$AF$3,0)</f>
        <v>#REF!</v>
      </c>
      <c r="AG195" s="25" t="e">
        <f>IF($AG$3&lt;=#REF!,$D195*(1+(#REF!/100))^$AG$3,0)</f>
        <v>#REF!</v>
      </c>
      <c r="AH195" s="25" t="e">
        <f>IF($AH$3&lt;=#REF!,$D195*(1+(#REF!/100))^$AH$3,0)</f>
        <v>#REF!</v>
      </c>
      <c r="AI195" s="25" t="e">
        <f>IF($AI$3&lt;=#REF!,$D195*(1+(#REF!/100))^$AI$3,0)</f>
        <v>#REF!</v>
      </c>
      <c r="AJ195" s="17" t="e">
        <f>IF($AJ$3&lt;=#REF!,$D195*(1+(#REF!/100))^$AJ$3,0)</f>
        <v>#REF!</v>
      </c>
      <c r="AK195" s="17" t="e">
        <f>IF($AK$3&lt;=#REF!,$D195*(1+(#REF!/100))^$AK$3,0)</f>
        <v>#REF!</v>
      </c>
      <c r="AL195" s="17" t="e">
        <f>IF($AL$3&lt;=#REF!,$D195*(1+(#REF!/100))^$AL$3,0)</f>
        <v>#REF!</v>
      </c>
      <c r="AM195" s="17" t="e">
        <f>IF($AM$3&lt;=#REF!,$D195*(1+(#REF!/100))^$AM$3,0)</f>
        <v>#REF!</v>
      </c>
      <c r="AN195" s="17" t="e">
        <f>IF($AN$3&lt;=#REF!,$D195*(1+(#REF!/100))^$AN$3,0)</f>
        <v>#REF!</v>
      </c>
      <c r="AO195" s="17" t="e">
        <f>IF($AO$3&lt;=#REF!,$D195*(1+(#REF!/100))^$AO$3,0)</f>
        <v>#REF!</v>
      </c>
      <c r="AP195" s="17" t="e">
        <f>IF($AP$3&lt;=#REF!,$D195*(1+(#REF!/100))^$AP$3,0)</f>
        <v>#REF!</v>
      </c>
      <c r="AQ195" s="17" t="e">
        <f>IF($AQ$3&lt;=#REF!,$D195*(1+(#REF!/100))^$AQ$3,0)</f>
        <v>#REF!</v>
      </c>
      <c r="AR195" s="17" t="e">
        <f>IF($AR$3&lt;=#REF!,$D195*(1+(#REF!/100))^$AR$3,0)</f>
        <v>#REF!</v>
      </c>
      <c r="AS195" s="17" t="e">
        <f>IF($AS$3&lt;=#REF!,$D195*(1+(#REF!/100))^$AS$3,0)</f>
        <v>#REF!</v>
      </c>
    </row>
    <row r="196" spans="2:45" x14ac:dyDescent="0.25">
      <c r="B196" s="2" t="e">
        <f>#REF!</f>
        <v>#REF!</v>
      </c>
      <c r="C196" s="22" t="s">
        <v>23</v>
      </c>
      <c r="D196" s="19" t="e">
        <f>#REF!*#REF!</f>
        <v>#REF!</v>
      </c>
      <c r="E196" s="17" t="e">
        <f>NPV(#REF!,'Costos operativos proyectados'!F196:AI196)</f>
        <v>#REF!</v>
      </c>
      <c r="F196" s="25" t="e">
        <f>IF($F$3&lt;=#REF!,$D196*(1+(#REF!/100))^$F$3,0)</f>
        <v>#REF!</v>
      </c>
      <c r="G196" s="25" t="e">
        <f>IF($G$3&lt;=#REF!,$D196*(1+(#REF!/100))^$G$3,0)</f>
        <v>#REF!</v>
      </c>
      <c r="H196" s="25" t="e">
        <f>IF($H$3&lt;=#REF!,$D196*(1+(#REF!/100))^$H$3,0)</f>
        <v>#REF!</v>
      </c>
      <c r="I196" s="25" t="e">
        <f>IF($I$3&lt;=#REF!,$D196*(1+(#REF!/100))^$I$3,0)</f>
        <v>#REF!</v>
      </c>
      <c r="J196" s="25" t="e">
        <f>IF($J$3&lt;=#REF!,$D196*(1+(#REF!/100))^$J$3,0)</f>
        <v>#REF!</v>
      </c>
      <c r="K196" s="25" t="e">
        <f>IF($K$3&lt;=#REF!,$D196*(1+(#REF!/100))^$K$3,0)</f>
        <v>#REF!</v>
      </c>
      <c r="L196" s="25" t="e">
        <f>IF($L$3&lt;=#REF!,$D196*(1+(#REF!/100))^$L$3,0)</f>
        <v>#REF!</v>
      </c>
      <c r="M196" s="25" t="e">
        <f>IF($M$3&lt;=#REF!,$D196*(1+(#REF!/100))^$M$3,0)</f>
        <v>#REF!</v>
      </c>
      <c r="N196" s="25" t="e">
        <f>IF($N$3&lt;=#REF!,$D196*(1+(#REF!/100))^$N$3,0)</f>
        <v>#REF!</v>
      </c>
      <c r="O196" s="25" t="e">
        <f>IF($O$3&lt;=#REF!,$D196*(1+(#REF!/100))^$O$3,0)</f>
        <v>#REF!</v>
      </c>
      <c r="P196" s="25" t="e">
        <f>IF($P$3&lt;=#REF!,$D196*(1+(#REF!/100))^$P$3,0)</f>
        <v>#REF!</v>
      </c>
      <c r="Q196" s="25" t="e">
        <f>IF($Q$3&lt;=#REF!,$D196*(1+(#REF!/100))^$Q$3,0)</f>
        <v>#REF!</v>
      </c>
      <c r="R196" s="25" t="e">
        <f>IF($R$3&lt;=#REF!,$D196*(1+(#REF!/100))^$R$3,0)</f>
        <v>#REF!</v>
      </c>
      <c r="S196" s="25" t="e">
        <f>IF($S$3&lt;=#REF!,$D196*(1+(#REF!/100))^$S$3,0)</f>
        <v>#REF!</v>
      </c>
      <c r="T196" s="25" t="e">
        <f>IF($T$3&lt;=#REF!,$D196*(1+(#REF!/100))^$T$3,0)</f>
        <v>#REF!</v>
      </c>
      <c r="U196" s="25" t="e">
        <f>IF($U$3&lt;=#REF!,$D196*(1+(#REF!/100))^$U$3,0)</f>
        <v>#REF!</v>
      </c>
      <c r="V196" s="25" t="e">
        <f>IF($V$3&lt;=#REF!,$D196*(1+(#REF!/100))^$V$3,0)</f>
        <v>#REF!</v>
      </c>
      <c r="W196" s="25" t="e">
        <f>IF($W$3&lt;=#REF!,$D196*(1+(#REF!/100))^$W$3,0)</f>
        <v>#REF!</v>
      </c>
      <c r="X196" s="25" t="e">
        <f>IF($X$3&lt;=#REF!,$D196*(1+(#REF!/100))^$X$3,0)</f>
        <v>#REF!</v>
      </c>
      <c r="Y196" s="25" t="e">
        <f>IF($Y$3&lt;=#REF!,$D196*(1+(#REF!/100))^$Y$3,0)</f>
        <v>#REF!</v>
      </c>
      <c r="Z196" s="25" t="e">
        <f>IF($Z$3&lt;=#REF!,$D196*(1+(#REF!/100))^$Z$3,0)</f>
        <v>#REF!</v>
      </c>
      <c r="AA196" s="25" t="e">
        <f>IF($AA$3&lt;=#REF!,$D196*(1+(#REF!/100))^$AA$3,0)</f>
        <v>#REF!</v>
      </c>
      <c r="AB196" s="25" t="e">
        <f>IF($AB$3&lt;=#REF!,$D196*(1+(#REF!/100))^$AB$3,0)</f>
        <v>#REF!</v>
      </c>
      <c r="AC196" s="25" t="e">
        <f>IF($AC$3&lt;=#REF!,$D196*(1+(#REF!/100))^$AC$3,0)</f>
        <v>#REF!</v>
      </c>
      <c r="AD196" s="25" t="e">
        <f>IF($AD$3&lt;=#REF!,$D196*(1+(#REF!/100))^$AD$3,0)</f>
        <v>#REF!</v>
      </c>
      <c r="AE196" s="25" t="e">
        <f>IF($AE$3&lt;=#REF!,$D196*(1+(#REF!/100))^$AE$3,0)</f>
        <v>#REF!</v>
      </c>
      <c r="AF196" s="25" t="e">
        <f>IF($AF$3&lt;=#REF!,$D196*(1+(#REF!/100))^$AF$3,0)</f>
        <v>#REF!</v>
      </c>
      <c r="AG196" s="25" t="e">
        <f>IF($AG$3&lt;=#REF!,$D196*(1+(#REF!/100))^$AG$3,0)</f>
        <v>#REF!</v>
      </c>
      <c r="AH196" s="25" t="e">
        <f>IF($AH$3&lt;=#REF!,$D196*(1+(#REF!/100))^$AH$3,0)</f>
        <v>#REF!</v>
      </c>
      <c r="AI196" s="25" t="e">
        <f>IF($AI$3&lt;=#REF!,$D196*(1+(#REF!/100))^$AI$3,0)</f>
        <v>#REF!</v>
      </c>
      <c r="AJ196" s="17" t="e">
        <f>IF($AJ$3&lt;=#REF!,$D196*(1+(#REF!/100))^$AJ$3,0)</f>
        <v>#REF!</v>
      </c>
      <c r="AK196" s="17" t="e">
        <f>IF($AK$3&lt;=#REF!,$D196*(1+(#REF!/100))^$AK$3,0)</f>
        <v>#REF!</v>
      </c>
      <c r="AL196" s="17" t="e">
        <f>IF($AL$3&lt;=#REF!,$D196*(1+(#REF!/100))^$AL$3,0)</f>
        <v>#REF!</v>
      </c>
      <c r="AM196" s="17" t="e">
        <f>IF($AM$3&lt;=#REF!,$D196*(1+(#REF!/100))^$AM$3,0)</f>
        <v>#REF!</v>
      </c>
      <c r="AN196" s="17" t="e">
        <f>IF($AN$3&lt;=#REF!,$D196*(1+(#REF!/100))^$AN$3,0)</f>
        <v>#REF!</v>
      </c>
      <c r="AO196" s="17" t="e">
        <f>IF($AO$3&lt;=#REF!,$D196*(1+(#REF!/100))^$AO$3,0)</f>
        <v>#REF!</v>
      </c>
      <c r="AP196" s="17" t="e">
        <f>IF($AP$3&lt;=#REF!,$D196*(1+(#REF!/100))^$AP$3,0)</f>
        <v>#REF!</v>
      </c>
      <c r="AQ196" s="17" t="e">
        <f>IF($AQ$3&lt;=#REF!,$D196*(1+(#REF!/100))^$AQ$3,0)</f>
        <v>#REF!</v>
      </c>
      <c r="AR196" s="17" t="e">
        <f>IF($AR$3&lt;=#REF!,$D196*(1+(#REF!/100))^$AR$3,0)</f>
        <v>#REF!</v>
      </c>
      <c r="AS196" s="17" t="e">
        <f>IF($AS$3&lt;=#REF!,$D196*(1+(#REF!/100))^$AS$3,0)</f>
        <v>#REF!</v>
      </c>
    </row>
    <row r="197" spans="2:45" x14ac:dyDescent="0.25">
      <c r="B197" s="2" t="e">
        <f>#REF!</f>
        <v>#REF!</v>
      </c>
      <c r="C197" s="20" t="s">
        <v>22</v>
      </c>
      <c r="D197" s="19" t="e">
        <f>#REF!*#REF!</f>
        <v>#REF!</v>
      </c>
      <c r="E197" s="17" t="e">
        <f>NPV(#REF!,'Costos operativos proyectados'!F197:AI197)</f>
        <v>#REF!</v>
      </c>
      <c r="F197" s="25" t="e">
        <f>IF($F$3&lt;=#REF!,$D197*(1+(#REF!/100))^$F$3,0)</f>
        <v>#REF!</v>
      </c>
      <c r="G197" s="25" t="e">
        <f>IF($G$3&lt;=#REF!,$D197*(1+(#REF!/100))^$G$3,0)</f>
        <v>#REF!</v>
      </c>
      <c r="H197" s="25" t="e">
        <f>IF($H$3&lt;=#REF!,$D197*(1+(#REF!/100))^$H$3,0)</f>
        <v>#REF!</v>
      </c>
      <c r="I197" s="25" t="e">
        <f>IF($I$3&lt;=#REF!,$D197*(1+(#REF!/100))^$I$3,0)</f>
        <v>#REF!</v>
      </c>
      <c r="J197" s="25" t="e">
        <f>IF($J$3&lt;=#REF!,$D197*(1+(#REF!/100))^$J$3,0)</f>
        <v>#REF!</v>
      </c>
      <c r="K197" s="25" t="e">
        <f>IF($K$3&lt;=#REF!,$D197*(1+(#REF!/100))^$K$3,0)</f>
        <v>#REF!</v>
      </c>
      <c r="L197" s="25" t="e">
        <f>IF($L$3&lt;=#REF!,$D197*(1+(#REF!/100))^$L$3,0)</f>
        <v>#REF!</v>
      </c>
      <c r="M197" s="25" t="e">
        <f>IF($M$3&lt;=#REF!,$D197*(1+(#REF!/100))^$M$3,0)</f>
        <v>#REF!</v>
      </c>
      <c r="N197" s="25" t="e">
        <f>IF($N$3&lt;=#REF!,$D197*(1+(#REF!/100))^$N$3,0)</f>
        <v>#REF!</v>
      </c>
      <c r="O197" s="25" t="e">
        <f>IF($O$3&lt;=#REF!,$D197*(1+(#REF!/100))^$O$3,0)</f>
        <v>#REF!</v>
      </c>
      <c r="P197" s="25" t="e">
        <f>IF($P$3&lt;=#REF!,$D197*(1+(#REF!/100))^$P$3,0)</f>
        <v>#REF!</v>
      </c>
      <c r="Q197" s="25" t="e">
        <f>IF($Q$3&lt;=#REF!,$D197*(1+(#REF!/100))^$Q$3,0)</f>
        <v>#REF!</v>
      </c>
      <c r="R197" s="25" t="e">
        <f>IF($R$3&lt;=#REF!,$D197*(1+(#REF!/100))^$R$3,0)</f>
        <v>#REF!</v>
      </c>
      <c r="S197" s="25" t="e">
        <f>IF($S$3&lt;=#REF!,$D197*(1+(#REF!/100))^$S$3,0)</f>
        <v>#REF!</v>
      </c>
      <c r="T197" s="25" t="e">
        <f>IF($T$3&lt;=#REF!,$D197*(1+(#REF!/100))^$T$3,0)</f>
        <v>#REF!</v>
      </c>
      <c r="U197" s="25" t="e">
        <f>IF($U$3&lt;=#REF!,$D197*(1+(#REF!/100))^$U$3,0)</f>
        <v>#REF!</v>
      </c>
      <c r="V197" s="25" t="e">
        <f>IF($V$3&lt;=#REF!,$D197*(1+(#REF!/100))^$V$3,0)</f>
        <v>#REF!</v>
      </c>
      <c r="W197" s="25" t="e">
        <f>IF($W$3&lt;=#REF!,$D197*(1+(#REF!/100))^$W$3,0)</f>
        <v>#REF!</v>
      </c>
      <c r="X197" s="25" t="e">
        <f>IF($X$3&lt;=#REF!,$D197*(1+(#REF!/100))^$X$3,0)</f>
        <v>#REF!</v>
      </c>
      <c r="Y197" s="25" t="e">
        <f>IF($Y$3&lt;=#REF!,$D197*(1+(#REF!/100))^$Y$3,0)</f>
        <v>#REF!</v>
      </c>
      <c r="Z197" s="25" t="e">
        <f>IF($Z$3&lt;=#REF!,$D197*(1+(#REF!/100))^$Z$3,0)</f>
        <v>#REF!</v>
      </c>
      <c r="AA197" s="25" t="e">
        <f>IF($AA$3&lt;=#REF!,$D197*(1+(#REF!/100))^$AA$3,0)</f>
        <v>#REF!</v>
      </c>
      <c r="AB197" s="25" t="e">
        <f>IF($AB$3&lt;=#REF!,$D197*(1+(#REF!/100))^$AB$3,0)</f>
        <v>#REF!</v>
      </c>
      <c r="AC197" s="25" t="e">
        <f>IF($AC$3&lt;=#REF!,$D197*(1+(#REF!/100))^$AC$3,0)</f>
        <v>#REF!</v>
      </c>
      <c r="AD197" s="25" t="e">
        <f>IF($AD$3&lt;=#REF!,$D197*(1+(#REF!/100))^$AD$3,0)</f>
        <v>#REF!</v>
      </c>
      <c r="AE197" s="25" t="e">
        <f>IF($AE$3&lt;=#REF!,$D197*(1+(#REF!/100))^$AE$3,0)</f>
        <v>#REF!</v>
      </c>
      <c r="AF197" s="25" t="e">
        <f>IF($AF$3&lt;=#REF!,$D197*(1+(#REF!/100))^$AF$3,0)</f>
        <v>#REF!</v>
      </c>
      <c r="AG197" s="25" t="e">
        <f>IF($AG$3&lt;=#REF!,$D197*(1+(#REF!/100))^$AG$3,0)</f>
        <v>#REF!</v>
      </c>
      <c r="AH197" s="25" t="e">
        <f>IF($AH$3&lt;=#REF!,$D197*(1+(#REF!/100))^$AH$3,0)</f>
        <v>#REF!</v>
      </c>
      <c r="AI197" s="25" t="e">
        <f>IF($AI$3&lt;=#REF!,$D197*(1+(#REF!/100))^$AI$3,0)</f>
        <v>#REF!</v>
      </c>
      <c r="AJ197" s="17" t="e">
        <f>IF($AJ$3&lt;=#REF!,$D197*(1+(#REF!/100))^$AJ$3,0)</f>
        <v>#REF!</v>
      </c>
      <c r="AK197" s="17" t="e">
        <f>IF($AK$3&lt;=#REF!,$D197*(1+(#REF!/100))^$AK$3,0)</f>
        <v>#REF!</v>
      </c>
      <c r="AL197" s="17" t="e">
        <f>IF($AL$3&lt;=#REF!,$D197*(1+(#REF!/100))^$AL$3,0)</f>
        <v>#REF!</v>
      </c>
      <c r="AM197" s="17" t="e">
        <f>IF($AM$3&lt;=#REF!,$D197*(1+(#REF!/100))^$AM$3,0)</f>
        <v>#REF!</v>
      </c>
      <c r="AN197" s="17" t="e">
        <f>IF($AN$3&lt;=#REF!,$D197*(1+(#REF!/100))^$AN$3,0)</f>
        <v>#REF!</v>
      </c>
      <c r="AO197" s="17" t="e">
        <f>IF($AO$3&lt;=#REF!,$D197*(1+(#REF!/100))^$AO$3,0)</f>
        <v>#REF!</v>
      </c>
      <c r="AP197" s="17" t="e">
        <f>IF($AP$3&lt;=#REF!,$D197*(1+(#REF!/100))^$AP$3,0)</f>
        <v>#REF!</v>
      </c>
      <c r="AQ197" s="17" t="e">
        <f>IF($AQ$3&lt;=#REF!,$D197*(1+(#REF!/100))^$AQ$3,0)</f>
        <v>#REF!</v>
      </c>
      <c r="AR197" s="17" t="e">
        <f>IF($AR$3&lt;=#REF!,$D197*(1+(#REF!/100))^$AR$3,0)</f>
        <v>#REF!</v>
      </c>
      <c r="AS197" s="17" t="e">
        <f>IF($AS$3&lt;=#REF!,$D197*(1+(#REF!/100))^$AS$3,0)</f>
        <v>#REF!</v>
      </c>
    </row>
    <row r="198" spans="2:45" x14ac:dyDescent="0.25">
      <c r="B198" s="2" t="e">
        <f>#REF!</f>
        <v>#REF!</v>
      </c>
      <c r="C198" s="20" t="s">
        <v>21</v>
      </c>
      <c r="D198" s="19" t="e">
        <f>#REF!*#REF!</f>
        <v>#REF!</v>
      </c>
      <c r="E198" s="17" t="e">
        <f>NPV(#REF!,'Costos operativos proyectados'!F198:AI198)</f>
        <v>#REF!</v>
      </c>
      <c r="F198" s="25" t="e">
        <f>IF($F$3&lt;=#REF!,$D198*(1+(#REF!/100))^$F$3,0)</f>
        <v>#REF!</v>
      </c>
      <c r="G198" s="25" t="e">
        <f>IF($G$3&lt;=#REF!,$D198*(1+(#REF!/100))^$G$3,0)</f>
        <v>#REF!</v>
      </c>
      <c r="H198" s="25" t="e">
        <f>IF($H$3&lt;=#REF!,$D198*(1+(#REF!/100))^$H$3,0)</f>
        <v>#REF!</v>
      </c>
      <c r="I198" s="25" t="e">
        <f>IF($I$3&lt;=#REF!,$D198*(1+(#REF!/100))^$I$3,0)</f>
        <v>#REF!</v>
      </c>
      <c r="J198" s="25" t="e">
        <f>IF($J$3&lt;=#REF!,$D198*(1+(#REF!/100))^$J$3,0)</f>
        <v>#REF!</v>
      </c>
      <c r="K198" s="25" t="e">
        <f>IF($K$3&lt;=#REF!,$D198*(1+(#REF!/100))^$K$3,0)</f>
        <v>#REF!</v>
      </c>
      <c r="L198" s="25" t="e">
        <f>IF($L$3&lt;=#REF!,$D198*(1+(#REF!/100))^$L$3,0)</f>
        <v>#REF!</v>
      </c>
      <c r="M198" s="25" t="e">
        <f>IF($M$3&lt;=#REF!,$D198*(1+(#REF!/100))^$M$3,0)</f>
        <v>#REF!</v>
      </c>
      <c r="N198" s="25" t="e">
        <f>IF($N$3&lt;=#REF!,$D198*(1+(#REF!/100))^$N$3,0)</f>
        <v>#REF!</v>
      </c>
      <c r="O198" s="25" t="e">
        <f>IF($O$3&lt;=#REF!,$D198*(1+(#REF!/100))^$O$3,0)</f>
        <v>#REF!</v>
      </c>
      <c r="P198" s="25" t="e">
        <f>IF($P$3&lt;=#REF!,$D198*(1+(#REF!/100))^$P$3,0)</f>
        <v>#REF!</v>
      </c>
      <c r="Q198" s="25" t="e">
        <f>IF($Q$3&lt;=#REF!,$D198*(1+(#REF!/100))^$Q$3,0)</f>
        <v>#REF!</v>
      </c>
      <c r="R198" s="25" t="e">
        <f>IF($R$3&lt;=#REF!,$D198*(1+(#REF!/100))^$R$3,0)</f>
        <v>#REF!</v>
      </c>
      <c r="S198" s="25" t="e">
        <f>IF($S$3&lt;=#REF!,$D198*(1+(#REF!/100))^$S$3,0)</f>
        <v>#REF!</v>
      </c>
      <c r="T198" s="25" t="e">
        <f>IF($T$3&lt;=#REF!,$D198*(1+(#REF!/100))^$T$3,0)</f>
        <v>#REF!</v>
      </c>
      <c r="U198" s="25" t="e">
        <f>IF($U$3&lt;=#REF!,$D198*(1+(#REF!/100))^$U$3,0)</f>
        <v>#REF!</v>
      </c>
      <c r="V198" s="25" t="e">
        <f>IF($V$3&lt;=#REF!,$D198*(1+(#REF!/100))^$V$3,0)</f>
        <v>#REF!</v>
      </c>
      <c r="W198" s="25" t="e">
        <f>IF($W$3&lt;=#REF!,$D198*(1+(#REF!/100))^$W$3,0)</f>
        <v>#REF!</v>
      </c>
      <c r="X198" s="25" t="e">
        <f>IF($X$3&lt;=#REF!,$D198*(1+(#REF!/100))^$X$3,0)</f>
        <v>#REF!</v>
      </c>
      <c r="Y198" s="25" t="e">
        <f>IF($Y$3&lt;=#REF!,$D198*(1+(#REF!/100))^$Y$3,0)</f>
        <v>#REF!</v>
      </c>
      <c r="Z198" s="25" t="e">
        <f>IF($Z$3&lt;=#REF!,$D198*(1+(#REF!/100))^$Z$3,0)</f>
        <v>#REF!</v>
      </c>
      <c r="AA198" s="25" t="e">
        <f>IF($AA$3&lt;=#REF!,$D198*(1+(#REF!/100))^$AA$3,0)</f>
        <v>#REF!</v>
      </c>
      <c r="AB198" s="25" t="e">
        <f>IF($AB$3&lt;=#REF!,$D198*(1+(#REF!/100))^$AB$3,0)</f>
        <v>#REF!</v>
      </c>
      <c r="AC198" s="25" t="e">
        <f>IF($AC$3&lt;=#REF!,$D198*(1+(#REF!/100))^$AC$3,0)</f>
        <v>#REF!</v>
      </c>
      <c r="AD198" s="25" t="e">
        <f>IF($AD$3&lt;=#REF!,$D198*(1+(#REF!/100))^$AD$3,0)</f>
        <v>#REF!</v>
      </c>
      <c r="AE198" s="25" t="e">
        <f>IF($AE$3&lt;=#REF!,$D198*(1+(#REF!/100))^$AE$3,0)</f>
        <v>#REF!</v>
      </c>
      <c r="AF198" s="25" t="e">
        <f>IF($AF$3&lt;=#REF!,$D198*(1+(#REF!/100))^$AF$3,0)</f>
        <v>#REF!</v>
      </c>
      <c r="AG198" s="25" t="e">
        <f>IF($AG$3&lt;=#REF!,$D198*(1+(#REF!/100))^$AG$3,0)</f>
        <v>#REF!</v>
      </c>
      <c r="AH198" s="25" t="e">
        <f>IF($AH$3&lt;=#REF!,$D198*(1+(#REF!/100))^$AH$3,0)</f>
        <v>#REF!</v>
      </c>
      <c r="AI198" s="25" t="e">
        <f>IF($AI$3&lt;=#REF!,$D198*(1+(#REF!/100))^$AI$3,0)</f>
        <v>#REF!</v>
      </c>
      <c r="AJ198" s="17" t="e">
        <f>IF($AJ$3&lt;=#REF!,$D198*(1+(#REF!/100))^$AJ$3,0)</f>
        <v>#REF!</v>
      </c>
      <c r="AK198" s="17" t="e">
        <f>IF($AK$3&lt;=#REF!,$D198*(1+(#REF!/100))^$AK$3,0)</f>
        <v>#REF!</v>
      </c>
      <c r="AL198" s="17" t="e">
        <f>IF($AL$3&lt;=#REF!,$D198*(1+(#REF!/100))^$AL$3,0)</f>
        <v>#REF!</v>
      </c>
      <c r="AM198" s="17" t="e">
        <f>IF($AM$3&lt;=#REF!,$D198*(1+(#REF!/100))^$AM$3,0)</f>
        <v>#REF!</v>
      </c>
      <c r="AN198" s="17" t="e">
        <f>IF($AN$3&lt;=#REF!,$D198*(1+(#REF!/100))^$AN$3,0)</f>
        <v>#REF!</v>
      </c>
      <c r="AO198" s="17" t="e">
        <f>IF($AO$3&lt;=#REF!,$D198*(1+(#REF!/100))^$AO$3,0)</f>
        <v>#REF!</v>
      </c>
      <c r="AP198" s="17" t="e">
        <f>IF($AP$3&lt;=#REF!,$D198*(1+(#REF!/100))^$AP$3,0)</f>
        <v>#REF!</v>
      </c>
      <c r="AQ198" s="17" t="e">
        <f>IF($AQ$3&lt;=#REF!,$D198*(1+(#REF!/100))^$AQ$3,0)</f>
        <v>#REF!</v>
      </c>
      <c r="AR198" s="17" t="e">
        <f>IF($AR$3&lt;=#REF!,$D198*(1+(#REF!/100))^$AR$3,0)</f>
        <v>#REF!</v>
      </c>
      <c r="AS198" s="17" t="e">
        <f>IF($AS$3&lt;=#REF!,$D198*(1+(#REF!/100))^$AS$3,0)</f>
        <v>#REF!</v>
      </c>
    </row>
    <row r="199" spans="2:45" x14ac:dyDescent="0.25">
      <c r="B199" s="2" t="e">
        <f>#REF!</f>
        <v>#REF!</v>
      </c>
      <c r="C199" s="20" t="s">
        <v>20</v>
      </c>
      <c r="D199" s="19" t="e">
        <f>#REF!*#REF!</f>
        <v>#REF!</v>
      </c>
      <c r="E199" s="17" t="e">
        <f>NPV(#REF!,'Costos operativos proyectados'!F199:AI199)</f>
        <v>#REF!</v>
      </c>
      <c r="F199" s="25" t="e">
        <f>IF($F$3&lt;=#REF!,$D199*(1+(#REF!/100))^$F$3,0)</f>
        <v>#REF!</v>
      </c>
      <c r="G199" s="25" t="e">
        <f>IF($G$3&lt;=#REF!,$D199*(1+(#REF!/100))^$G$3,0)</f>
        <v>#REF!</v>
      </c>
      <c r="H199" s="25" t="e">
        <f>IF($H$3&lt;=#REF!,$D199*(1+(#REF!/100))^$H$3,0)</f>
        <v>#REF!</v>
      </c>
      <c r="I199" s="25" t="e">
        <f>IF($I$3&lt;=#REF!,$D199*(1+(#REF!/100))^$I$3,0)</f>
        <v>#REF!</v>
      </c>
      <c r="J199" s="25" t="e">
        <f>IF($J$3&lt;=#REF!,$D199*(1+(#REF!/100))^$J$3,0)</f>
        <v>#REF!</v>
      </c>
      <c r="K199" s="25" t="e">
        <f>IF($K$3&lt;=#REF!,$D199*(1+(#REF!/100))^$K$3,0)</f>
        <v>#REF!</v>
      </c>
      <c r="L199" s="25" t="e">
        <f>IF($L$3&lt;=#REF!,$D199*(1+(#REF!/100))^$L$3,0)</f>
        <v>#REF!</v>
      </c>
      <c r="M199" s="25" t="e">
        <f>IF($M$3&lt;=#REF!,$D199*(1+(#REF!/100))^$M$3,0)</f>
        <v>#REF!</v>
      </c>
      <c r="N199" s="25" t="e">
        <f>IF($N$3&lt;=#REF!,$D199*(1+(#REF!/100))^$N$3,0)</f>
        <v>#REF!</v>
      </c>
      <c r="O199" s="25" t="e">
        <f>IF($O$3&lt;=#REF!,$D199*(1+(#REF!/100))^$O$3,0)</f>
        <v>#REF!</v>
      </c>
      <c r="P199" s="25" t="e">
        <f>IF($P$3&lt;=#REF!,$D199*(1+(#REF!/100))^$P$3,0)</f>
        <v>#REF!</v>
      </c>
      <c r="Q199" s="25" t="e">
        <f>IF($Q$3&lt;=#REF!,$D199*(1+(#REF!/100))^$Q$3,0)</f>
        <v>#REF!</v>
      </c>
      <c r="R199" s="25" t="e">
        <f>IF($R$3&lt;=#REF!,$D199*(1+(#REF!/100))^$R$3,0)</f>
        <v>#REF!</v>
      </c>
      <c r="S199" s="25" t="e">
        <f>IF($S$3&lt;=#REF!,$D199*(1+(#REF!/100))^$S$3,0)</f>
        <v>#REF!</v>
      </c>
      <c r="T199" s="25" t="e">
        <f>IF($T$3&lt;=#REF!,$D199*(1+(#REF!/100))^$T$3,0)</f>
        <v>#REF!</v>
      </c>
      <c r="U199" s="25" t="e">
        <f>IF($U$3&lt;=#REF!,$D199*(1+(#REF!/100))^$U$3,0)</f>
        <v>#REF!</v>
      </c>
      <c r="V199" s="25" t="e">
        <f>IF($V$3&lt;=#REF!,$D199*(1+(#REF!/100))^$V$3,0)</f>
        <v>#REF!</v>
      </c>
      <c r="W199" s="25" t="e">
        <f>IF($W$3&lt;=#REF!,$D199*(1+(#REF!/100))^$W$3,0)</f>
        <v>#REF!</v>
      </c>
      <c r="X199" s="25" t="e">
        <f>IF($X$3&lt;=#REF!,$D199*(1+(#REF!/100))^$X$3,0)</f>
        <v>#REF!</v>
      </c>
      <c r="Y199" s="25" t="e">
        <f>IF($Y$3&lt;=#REF!,$D199*(1+(#REF!/100))^$Y$3,0)</f>
        <v>#REF!</v>
      </c>
      <c r="Z199" s="25" t="e">
        <f>IF($Z$3&lt;=#REF!,$D199*(1+(#REF!/100))^$Z$3,0)</f>
        <v>#REF!</v>
      </c>
      <c r="AA199" s="25" t="e">
        <f>IF($AA$3&lt;=#REF!,$D199*(1+(#REF!/100))^$AA$3,0)</f>
        <v>#REF!</v>
      </c>
      <c r="AB199" s="25" t="e">
        <f>IF($AB$3&lt;=#REF!,$D199*(1+(#REF!/100))^$AB$3,0)</f>
        <v>#REF!</v>
      </c>
      <c r="AC199" s="25" t="e">
        <f>IF($AC$3&lt;=#REF!,$D199*(1+(#REF!/100))^$AC$3,0)</f>
        <v>#REF!</v>
      </c>
      <c r="AD199" s="25" t="e">
        <f>IF($AD$3&lt;=#REF!,$D199*(1+(#REF!/100))^$AD$3,0)</f>
        <v>#REF!</v>
      </c>
      <c r="AE199" s="25" t="e">
        <f>IF($AE$3&lt;=#REF!,$D199*(1+(#REF!/100))^$AE$3,0)</f>
        <v>#REF!</v>
      </c>
      <c r="AF199" s="25" t="e">
        <f>IF($AF$3&lt;=#REF!,$D199*(1+(#REF!/100))^$AF$3,0)</f>
        <v>#REF!</v>
      </c>
      <c r="AG199" s="25" t="e">
        <f>IF($AG$3&lt;=#REF!,$D199*(1+(#REF!/100))^$AG$3,0)</f>
        <v>#REF!</v>
      </c>
      <c r="AH199" s="25" t="e">
        <f>IF($AH$3&lt;=#REF!,$D199*(1+(#REF!/100))^$AH$3,0)</f>
        <v>#REF!</v>
      </c>
      <c r="AI199" s="25" t="e">
        <f>IF($AI$3&lt;=#REF!,$D199*(1+(#REF!/100))^$AI$3,0)</f>
        <v>#REF!</v>
      </c>
      <c r="AJ199" s="17" t="e">
        <f>IF($AJ$3&lt;=#REF!,$D199*(1+(#REF!/100))^$AJ$3,0)</f>
        <v>#REF!</v>
      </c>
      <c r="AK199" s="17" t="e">
        <f>IF($AK$3&lt;=#REF!,$D199*(1+(#REF!/100))^$AK$3,0)</f>
        <v>#REF!</v>
      </c>
      <c r="AL199" s="17" t="e">
        <f>IF($AL$3&lt;=#REF!,$D199*(1+(#REF!/100))^$AL$3,0)</f>
        <v>#REF!</v>
      </c>
      <c r="AM199" s="17" t="e">
        <f>IF($AM$3&lt;=#REF!,$D199*(1+(#REF!/100))^$AM$3,0)</f>
        <v>#REF!</v>
      </c>
      <c r="AN199" s="17" t="e">
        <f>IF($AN$3&lt;=#REF!,$D199*(1+(#REF!/100))^$AN$3,0)</f>
        <v>#REF!</v>
      </c>
      <c r="AO199" s="17" t="e">
        <f>IF($AO$3&lt;=#REF!,$D199*(1+(#REF!/100))^$AO$3,0)</f>
        <v>#REF!</v>
      </c>
      <c r="AP199" s="17" t="e">
        <f>IF($AP$3&lt;=#REF!,$D199*(1+(#REF!/100))^$AP$3,0)</f>
        <v>#REF!</v>
      </c>
      <c r="AQ199" s="17" t="e">
        <f>IF($AQ$3&lt;=#REF!,$D199*(1+(#REF!/100))^$AQ$3,0)</f>
        <v>#REF!</v>
      </c>
      <c r="AR199" s="17" t="e">
        <f>IF($AR$3&lt;=#REF!,$D199*(1+(#REF!/100))^$AR$3,0)</f>
        <v>#REF!</v>
      </c>
      <c r="AS199" s="17" t="e">
        <f>IF($AS$3&lt;=#REF!,$D199*(1+(#REF!/100))^$AS$3,0)</f>
        <v>#REF!</v>
      </c>
    </row>
    <row r="200" spans="2:45" x14ac:dyDescent="0.25">
      <c r="B200" s="2" t="e">
        <f>#REF!</f>
        <v>#REF!</v>
      </c>
      <c r="C200" s="20">
        <v>1</v>
      </c>
      <c r="D200" s="19" t="e">
        <f>#REF!*#REF!</f>
        <v>#REF!</v>
      </c>
      <c r="E200" s="17" t="e">
        <f>NPV(#REF!,'Costos operativos proyectados'!F200:AI200)</f>
        <v>#REF!</v>
      </c>
      <c r="F200" s="25" t="e">
        <f>IF($F$3&lt;=#REF!,$D200*(1+(#REF!/100))^$F$3,0)</f>
        <v>#REF!</v>
      </c>
      <c r="G200" s="25" t="e">
        <f>IF($G$3&lt;=#REF!,$D200*(1+(#REF!/100))^$G$3,0)</f>
        <v>#REF!</v>
      </c>
      <c r="H200" s="25" t="e">
        <f>IF($H$3&lt;=#REF!,$D200*(1+(#REF!/100))^$H$3,0)</f>
        <v>#REF!</v>
      </c>
      <c r="I200" s="25" t="e">
        <f>IF($I$3&lt;=#REF!,$D200*(1+(#REF!/100))^$I$3,0)</f>
        <v>#REF!</v>
      </c>
      <c r="J200" s="25" t="e">
        <f>IF($J$3&lt;=#REF!,$D200*(1+(#REF!/100))^$J$3,0)</f>
        <v>#REF!</v>
      </c>
      <c r="K200" s="25" t="e">
        <f>IF($K$3&lt;=#REF!,$D200*(1+(#REF!/100))^$K$3,0)</f>
        <v>#REF!</v>
      </c>
      <c r="L200" s="25" t="e">
        <f>IF($L$3&lt;=#REF!,$D200*(1+(#REF!/100))^$L$3,0)</f>
        <v>#REF!</v>
      </c>
      <c r="M200" s="25" t="e">
        <f>IF($M$3&lt;=#REF!,$D200*(1+(#REF!/100))^$M$3,0)</f>
        <v>#REF!</v>
      </c>
      <c r="N200" s="25" t="e">
        <f>IF($N$3&lt;=#REF!,$D200*(1+(#REF!/100))^$N$3,0)</f>
        <v>#REF!</v>
      </c>
      <c r="O200" s="25" t="e">
        <f>IF($O$3&lt;=#REF!,$D200*(1+(#REF!/100))^$O$3,0)</f>
        <v>#REF!</v>
      </c>
      <c r="P200" s="25" t="e">
        <f>IF($P$3&lt;=#REF!,$D200*(1+(#REF!/100))^$P$3,0)</f>
        <v>#REF!</v>
      </c>
      <c r="Q200" s="25" t="e">
        <f>IF($Q$3&lt;=#REF!,$D200*(1+(#REF!/100))^$Q$3,0)</f>
        <v>#REF!</v>
      </c>
      <c r="R200" s="25" t="e">
        <f>IF($R$3&lt;=#REF!,$D200*(1+(#REF!/100))^$R$3,0)</f>
        <v>#REF!</v>
      </c>
      <c r="S200" s="25" t="e">
        <f>IF($S$3&lt;=#REF!,$D200*(1+(#REF!/100))^$S$3,0)</f>
        <v>#REF!</v>
      </c>
      <c r="T200" s="25" t="e">
        <f>IF($T$3&lt;=#REF!,$D200*(1+(#REF!/100))^$T$3,0)</f>
        <v>#REF!</v>
      </c>
      <c r="U200" s="25" t="e">
        <f>IF($U$3&lt;=#REF!,$D200*(1+(#REF!/100))^$U$3,0)</f>
        <v>#REF!</v>
      </c>
      <c r="V200" s="25" t="e">
        <f>IF($V$3&lt;=#REF!,$D200*(1+(#REF!/100))^$V$3,0)</f>
        <v>#REF!</v>
      </c>
      <c r="W200" s="25" t="e">
        <f>IF($W$3&lt;=#REF!,$D200*(1+(#REF!/100))^$W$3,0)</f>
        <v>#REF!</v>
      </c>
      <c r="X200" s="25" t="e">
        <f>IF($X$3&lt;=#REF!,$D200*(1+(#REF!/100))^$X$3,0)</f>
        <v>#REF!</v>
      </c>
      <c r="Y200" s="25" t="e">
        <f>IF($Y$3&lt;=#REF!,$D200*(1+(#REF!/100))^$Y$3,0)</f>
        <v>#REF!</v>
      </c>
      <c r="Z200" s="25" t="e">
        <f>IF($Z$3&lt;=#REF!,$D200*(1+(#REF!/100))^$Z$3,0)</f>
        <v>#REF!</v>
      </c>
      <c r="AA200" s="25" t="e">
        <f>IF($AA$3&lt;=#REF!,$D200*(1+(#REF!/100))^$AA$3,0)</f>
        <v>#REF!</v>
      </c>
      <c r="AB200" s="25" t="e">
        <f>IF($AB$3&lt;=#REF!,$D200*(1+(#REF!/100))^$AB$3,0)</f>
        <v>#REF!</v>
      </c>
      <c r="AC200" s="25" t="e">
        <f>IF($AC$3&lt;=#REF!,$D200*(1+(#REF!/100))^$AC$3,0)</f>
        <v>#REF!</v>
      </c>
      <c r="AD200" s="25" t="e">
        <f>IF($AD$3&lt;=#REF!,$D200*(1+(#REF!/100))^$AD$3,0)</f>
        <v>#REF!</v>
      </c>
      <c r="AE200" s="25" t="e">
        <f>IF($AE$3&lt;=#REF!,$D200*(1+(#REF!/100))^$AE$3,0)</f>
        <v>#REF!</v>
      </c>
      <c r="AF200" s="25" t="e">
        <f>IF($AF$3&lt;=#REF!,$D200*(1+(#REF!/100))^$AF$3,0)</f>
        <v>#REF!</v>
      </c>
      <c r="AG200" s="25" t="e">
        <f>IF($AG$3&lt;=#REF!,$D200*(1+(#REF!/100))^$AG$3,0)</f>
        <v>#REF!</v>
      </c>
      <c r="AH200" s="25" t="e">
        <f>IF($AH$3&lt;=#REF!,$D200*(1+(#REF!/100))^$AH$3,0)</f>
        <v>#REF!</v>
      </c>
      <c r="AI200" s="25" t="e">
        <f>IF($AI$3&lt;=#REF!,$D200*(1+(#REF!/100))^$AI$3,0)</f>
        <v>#REF!</v>
      </c>
      <c r="AJ200" s="17" t="e">
        <f>IF($AJ$3&lt;=#REF!,$D200*(1+(#REF!/100))^$AJ$3,0)</f>
        <v>#REF!</v>
      </c>
      <c r="AK200" s="17" t="e">
        <f>IF($AK$3&lt;=#REF!,$D200*(1+(#REF!/100))^$AK$3,0)</f>
        <v>#REF!</v>
      </c>
      <c r="AL200" s="17" t="e">
        <f>IF($AL$3&lt;=#REF!,$D200*(1+(#REF!/100))^$AL$3,0)</f>
        <v>#REF!</v>
      </c>
      <c r="AM200" s="17" t="e">
        <f>IF($AM$3&lt;=#REF!,$D200*(1+(#REF!/100))^$AM$3,0)</f>
        <v>#REF!</v>
      </c>
      <c r="AN200" s="17" t="e">
        <f>IF($AN$3&lt;=#REF!,$D200*(1+(#REF!/100))^$AN$3,0)</f>
        <v>#REF!</v>
      </c>
      <c r="AO200" s="17" t="e">
        <f>IF($AO$3&lt;=#REF!,$D200*(1+(#REF!/100))^$AO$3,0)</f>
        <v>#REF!</v>
      </c>
      <c r="AP200" s="17" t="e">
        <f>IF($AP$3&lt;=#REF!,$D200*(1+(#REF!/100))^$AP$3,0)</f>
        <v>#REF!</v>
      </c>
      <c r="AQ200" s="17" t="e">
        <f>IF($AQ$3&lt;=#REF!,$D200*(1+(#REF!/100))^$AQ$3,0)</f>
        <v>#REF!</v>
      </c>
      <c r="AR200" s="17" t="e">
        <f>IF($AR$3&lt;=#REF!,$D200*(1+(#REF!/100))^$AR$3,0)</f>
        <v>#REF!</v>
      </c>
      <c r="AS200" s="17" t="e">
        <f>IF($AS$3&lt;=#REF!,$D200*(1+(#REF!/100))^$AS$3,0)</f>
        <v>#REF!</v>
      </c>
    </row>
    <row r="201" spans="2:45" x14ac:dyDescent="0.25">
      <c r="B201" s="2" t="e">
        <f>#REF!</f>
        <v>#REF!</v>
      </c>
      <c r="C201" s="20">
        <v>2</v>
      </c>
      <c r="D201" s="19" t="e">
        <f>#REF!*#REF!</f>
        <v>#REF!</v>
      </c>
      <c r="E201" s="17" t="e">
        <f>NPV(#REF!,'Costos operativos proyectados'!F201:AI201)</f>
        <v>#REF!</v>
      </c>
      <c r="F201" s="25" t="e">
        <f>IF($F$3&lt;=#REF!,$D201*(1+(#REF!/100))^$F$3,0)</f>
        <v>#REF!</v>
      </c>
      <c r="G201" s="25" t="e">
        <f>IF($G$3&lt;=#REF!,$D201*(1+(#REF!/100))^$G$3,0)</f>
        <v>#REF!</v>
      </c>
      <c r="H201" s="25" t="e">
        <f>IF($H$3&lt;=#REF!,$D201*(1+(#REF!/100))^$H$3,0)</f>
        <v>#REF!</v>
      </c>
      <c r="I201" s="25" t="e">
        <f>IF($I$3&lt;=#REF!,$D201*(1+(#REF!/100))^$I$3,0)</f>
        <v>#REF!</v>
      </c>
      <c r="J201" s="25" t="e">
        <f>IF($J$3&lt;=#REF!,$D201*(1+(#REF!/100))^$J$3,0)</f>
        <v>#REF!</v>
      </c>
      <c r="K201" s="25" t="e">
        <f>IF($K$3&lt;=#REF!,$D201*(1+(#REF!/100))^$K$3,0)</f>
        <v>#REF!</v>
      </c>
      <c r="L201" s="25" t="e">
        <f>IF($L$3&lt;=#REF!,$D201*(1+(#REF!/100))^$L$3,0)</f>
        <v>#REF!</v>
      </c>
      <c r="M201" s="25" t="e">
        <f>IF($M$3&lt;=#REF!,$D201*(1+(#REF!/100))^$M$3,0)</f>
        <v>#REF!</v>
      </c>
      <c r="N201" s="25" t="e">
        <f>IF($N$3&lt;=#REF!,$D201*(1+(#REF!/100))^$N$3,0)</f>
        <v>#REF!</v>
      </c>
      <c r="O201" s="25" t="e">
        <f>IF($O$3&lt;=#REF!,$D201*(1+(#REF!/100))^$O$3,0)</f>
        <v>#REF!</v>
      </c>
      <c r="P201" s="25" t="e">
        <f>IF($P$3&lt;=#REF!,$D201*(1+(#REF!/100))^$P$3,0)</f>
        <v>#REF!</v>
      </c>
      <c r="Q201" s="25" t="e">
        <f>IF($Q$3&lt;=#REF!,$D201*(1+(#REF!/100))^$Q$3,0)</f>
        <v>#REF!</v>
      </c>
      <c r="R201" s="25" t="e">
        <f>IF($R$3&lt;=#REF!,$D201*(1+(#REF!/100))^$R$3,0)</f>
        <v>#REF!</v>
      </c>
      <c r="S201" s="25" t="e">
        <f>IF($S$3&lt;=#REF!,$D201*(1+(#REF!/100))^$S$3,0)</f>
        <v>#REF!</v>
      </c>
      <c r="T201" s="25" t="e">
        <f>IF($T$3&lt;=#REF!,$D201*(1+(#REF!/100))^$T$3,0)</f>
        <v>#REF!</v>
      </c>
      <c r="U201" s="25" t="e">
        <f>IF($U$3&lt;=#REF!,$D201*(1+(#REF!/100))^$U$3,0)</f>
        <v>#REF!</v>
      </c>
      <c r="V201" s="25" t="e">
        <f>IF($V$3&lt;=#REF!,$D201*(1+(#REF!/100))^$V$3,0)</f>
        <v>#REF!</v>
      </c>
      <c r="W201" s="25" t="e">
        <f>IF($W$3&lt;=#REF!,$D201*(1+(#REF!/100))^$W$3,0)</f>
        <v>#REF!</v>
      </c>
      <c r="X201" s="25" t="e">
        <f>IF($X$3&lt;=#REF!,$D201*(1+(#REF!/100))^$X$3,0)</f>
        <v>#REF!</v>
      </c>
      <c r="Y201" s="25" t="e">
        <f>IF($Y$3&lt;=#REF!,$D201*(1+(#REF!/100))^$Y$3,0)</f>
        <v>#REF!</v>
      </c>
      <c r="Z201" s="25" t="e">
        <f>IF($Z$3&lt;=#REF!,$D201*(1+(#REF!/100))^$Z$3,0)</f>
        <v>#REF!</v>
      </c>
      <c r="AA201" s="25" t="e">
        <f>IF($AA$3&lt;=#REF!,$D201*(1+(#REF!/100))^$AA$3,0)</f>
        <v>#REF!</v>
      </c>
      <c r="AB201" s="25" t="e">
        <f>IF($AB$3&lt;=#REF!,$D201*(1+(#REF!/100))^$AB$3,0)</f>
        <v>#REF!</v>
      </c>
      <c r="AC201" s="25" t="e">
        <f>IF($AC$3&lt;=#REF!,$D201*(1+(#REF!/100))^$AC$3,0)</f>
        <v>#REF!</v>
      </c>
      <c r="AD201" s="25" t="e">
        <f>IF($AD$3&lt;=#REF!,$D201*(1+(#REF!/100))^$AD$3,0)</f>
        <v>#REF!</v>
      </c>
      <c r="AE201" s="25" t="e">
        <f>IF($AE$3&lt;=#REF!,$D201*(1+(#REF!/100))^$AE$3,0)</f>
        <v>#REF!</v>
      </c>
      <c r="AF201" s="25" t="e">
        <f>IF($AF$3&lt;=#REF!,$D201*(1+(#REF!/100))^$AF$3,0)</f>
        <v>#REF!</v>
      </c>
      <c r="AG201" s="25" t="e">
        <f>IF($AG$3&lt;=#REF!,$D201*(1+(#REF!/100))^$AG$3,0)</f>
        <v>#REF!</v>
      </c>
      <c r="AH201" s="25" t="e">
        <f>IF($AH$3&lt;=#REF!,$D201*(1+(#REF!/100))^$AH$3,0)</f>
        <v>#REF!</v>
      </c>
      <c r="AI201" s="25" t="e">
        <f>IF($AI$3&lt;=#REF!,$D201*(1+(#REF!/100))^$AI$3,0)</f>
        <v>#REF!</v>
      </c>
      <c r="AJ201" s="17" t="e">
        <f>IF($AJ$3&lt;=#REF!,$D201*(1+(#REF!/100))^$AJ$3,0)</f>
        <v>#REF!</v>
      </c>
      <c r="AK201" s="17" t="e">
        <f>IF($AK$3&lt;=#REF!,$D201*(1+(#REF!/100))^$AK$3,0)</f>
        <v>#REF!</v>
      </c>
      <c r="AL201" s="17" t="e">
        <f>IF($AL$3&lt;=#REF!,$D201*(1+(#REF!/100))^$AL$3,0)</f>
        <v>#REF!</v>
      </c>
      <c r="AM201" s="17" t="e">
        <f>IF($AM$3&lt;=#REF!,$D201*(1+(#REF!/100))^$AM$3,0)</f>
        <v>#REF!</v>
      </c>
      <c r="AN201" s="17" t="e">
        <f>IF($AN$3&lt;=#REF!,$D201*(1+(#REF!/100))^$AN$3,0)</f>
        <v>#REF!</v>
      </c>
      <c r="AO201" s="17" t="e">
        <f>IF($AO$3&lt;=#REF!,$D201*(1+(#REF!/100))^$AO$3,0)</f>
        <v>#REF!</v>
      </c>
      <c r="AP201" s="17" t="e">
        <f>IF($AP$3&lt;=#REF!,$D201*(1+(#REF!/100))^$AP$3,0)</f>
        <v>#REF!</v>
      </c>
      <c r="AQ201" s="17" t="e">
        <f>IF($AQ$3&lt;=#REF!,$D201*(1+(#REF!/100))^$AQ$3,0)</f>
        <v>#REF!</v>
      </c>
      <c r="AR201" s="17" t="e">
        <f>IF($AR$3&lt;=#REF!,$D201*(1+(#REF!/100))^$AR$3,0)</f>
        <v>#REF!</v>
      </c>
      <c r="AS201" s="17" t="e">
        <f>IF($AS$3&lt;=#REF!,$D201*(1+(#REF!/100))^$AS$3,0)</f>
        <v>#REF!</v>
      </c>
    </row>
    <row r="202" spans="2:45" x14ac:dyDescent="0.25">
      <c r="B202" s="2" t="e">
        <f>#REF!</f>
        <v>#REF!</v>
      </c>
      <c r="C202" s="20">
        <v>4</v>
      </c>
      <c r="D202" s="19" t="e">
        <f>#REF!*#REF!</f>
        <v>#REF!</v>
      </c>
      <c r="E202" s="17" t="e">
        <f>NPV(#REF!,'Costos operativos proyectados'!F202:AI202)</f>
        <v>#REF!</v>
      </c>
      <c r="F202" s="25" t="e">
        <f>IF($F$3&lt;=#REF!,$D202*(1+(#REF!/100))^$F$3,0)</f>
        <v>#REF!</v>
      </c>
      <c r="G202" s="25" t="e">
        <f>IF($G$3&lt;=#REF!,$D202*(1+(#REF!/100))^$G$3,0)</f>
        <v>#REF!</v>
      </c>
      <c r="H202" s="25" t="e">
        <f>IF($H$3&lt;=#REF!,$D202*(1+(#REF!/100))^$H$3,0)</f>
        <v>#REF!</v>
      </c>
      <c r="I202" s="25" t="e">
        <f>IF($I$3&lt;=#REF!,$D202*(1+(#REF!/100))^$I$3,0)</f>
        <v>#REF!</v>
      </c>
      <c r="J202" s="25" t="e">
        <f>IF($J$3&lt;=#REF!,$D202*(1+(#REF!/100))^$J$3,0)</f>
        <v>#REF!</v>
      </c>
      <c r="K202" s="25" t="e">
        <f>IF($K$3&lt;=#REF!,$D202*(1+(#REF!/100))^$K$3,0)</f>
        <v>#REF!</v>
      </c>
      <c r="L202" s="25" t="e">
        <f>IF($L$3&lt;=#REF!,$D202*(1+(#REF!/100))^$L$3,0)</f>
        <v>#REF!</v>
      </c>
      <c r="M202" s="25" t="e">
        <f>IF($M$3&lt;=#REF!,$D202*(1+(#REF!/100))^$M$3,0)</f>
        <v>#REF!</v>
      </c>
      <c r="N202" s="25" t="e">
        <f>IF($N$3&lt;=#REF!,$D202*(1+(#REF!/100))^$N$3,0)</f>
        <v>#REF!</v>
      </c>
      <c r="O202" s="25" t="e">
        <f>IF($O$3&lt;=#REF!,$D202*(1+(#REF!/100))^$O$3,0)</f>
        <v>#REF!</v>
      </c>
      <c r="P202" s="25" t="e">
        <f>IF($P$3&lt;=#REF!,$D202*(1+(#REF!/100))^$P$3,0)</f>
        <v>#REF!</v>
      </c>
      <c r="Q202" s="25" t="e">
        <f>IF($Q$3&lt;=#REF!,$D202*(1+(#REF!/100))^$Q$3,0)</f>
        <v>#REF!</v>
      </c>
      <c r="R202" s="25" t="e">
        <f>IF($R$3&lt;=#REF!,$D202*(1+(#REF!/100))^$R$3,0)</f>
        <v>#REF!</v>
      </c>
      <c r="S202" s="25" t="e">
        <f>IF($S$3&lt;=#REF!,$D202*(1+(#REF!/100))^$S$3,0)</f>
        <v>#REF!</v>
      </c>
      <c r="T202" s="25" t="e">
        <f>IF($T$3&lt;=#REF!,$D202*(1+(#REF!/100))^$T$3,0)</f>
        <v>#REF!</v>
      </c>
      <c r="U202" s="25" t="e">
        <f>IF($U$3&lt;=#REF!,$D202*(1+(#REF!/100))^$U$3,0)</f>
        <v>#REF!</v>
      </c>
      <c r="V202" s="25" t="e">
        <f>IF($V$3&lt;=#REF!,$D202*(1+(#REF!/100))^$V$3,0)</f>
        <v>#REF!</v>
      </c>
      <c r="W202" s="25" t="e">
        <f>IF($W$3&lt;=#REF!,$D202*(1+(#REF!/100))^$W$3,0)</f>
        <v>#REF!</v>
      </c>
      <c r="X202" s="25" t="e">
        <f>IF($X$3&lt;=#REF!,$D202*(1+(#REF!/100))^$X$3,0)</f>
        <v>#REF!</v>
      </c>
      <c r="Y202" s="25" t="e">
        <f>IF($Y$3&lt;=#REF!,$D202*(1+(#REF!/100))^$Y$3,0)</f>
        <v>#REF!</v>
      </c>
      <c r="Z202" s="25" t="e">
        <f>IF($Z$3&lt;=#REF!,$D202*(1+(#REF!/100))^$Z$3,0)</f>
        <v>#REF!</v>
      </c>
      <c r="AA202" s="25" t="e">
        <f>IF($AA$3&lt;=#REF!,$D202*(1+(#REF!/100))^$AA$3,0)</f>
        <v>#REF!</v>
      </c>
      <c r="AB202" s="25" t="e">
        <f>IF($AB$3&lt;=#REF!,$D202*(1+(#REF!/100))^$AB$3,0)</f>
        <v>#REF!</v>
      </c>
      <c r="AC202" s="25" t="e">
        <f>IF($AC$3&lt;=#REF!,$D202*(1+(#REF!/100))^$AC$3,0)</f>
        <v>#REF!</v>
      </c>
      <c r="AD202" s="25" t="e">
        <f>IF($AD$3&lt;=#REF!,$D202*(1+(#REF!/100))^$AD$3,0)</f>
        <v>#REF!</v>
      </c>
      <c r="AE202" s="25" t="e">
        <f>IF($AE$3&lt;=#REF!,$D202*(1+(#REF!/100))^$AE$3,0)</f>
        <v>#REF!</v>
      </c>
      <c r="AF202" s="25" t="e">
        <f>IF($AF$3&lt;=#REF!,$D202*(1+(#REF!/100))^$AF$3,0)</f>
        <v>#REF!</v>
      </c>
      <c r="AG202" s="25" t="e">
        <f>IF($AG$3&lt;=#REF!,$D202*(1+(#REF!/100))^$AG$3,0)</f>
        <v>#REF!</v>
      </c>
      <c r="AH202" s="25" t="e">
        <f>IF($AH$3&lt;=#REF!,$D202*(1+(#REF!/100))^$AH$3,0)</f>
        <v>#REF!</v>
      </c>
      <c r="AI202" s="25" t="e">
        <f>IF($AI$3&lt;=#REF!,$D202*(1+(#REF!/100))^$AI$3,0)</f>
        <v>#REF!</v>
      </c>
      <c r="AJ202" s="17" t="e">
        <f>IF($AJ$3&lt;=#REF!,$D202*(1+(#REF!/100))^$AJ$3,0)</f>
        <v>#REF!</v>
      </c>
      <c r="AK202" s="17" t="e">
        <f>IF($AK$3&lt;=#REF!,$D202*(1+(#REF!/100))^$AK$3,0)</f>
        <v>#REF!</v>
      </c>
      <c r="AL202" s="17" t="e">
        <f>IF($AL$3&lt;=#REF!,$D202*(1+(#REF!/100))^$AL$3,0)</f>
        <v>#REF!</v>
      </c>
      <c r="AM202" s="17" t="e">
        <f>IF($AM$3&lt;=#REF!,$D202*(1+(#REF!/100))^$AM$3,0)</f>
        <v>#REF!</v>
      </c>
      <c r="AN202" s="17" t="e">
        <f>IF($AN$3&lt;=#REF!,$D202*(1+(#REF!/100))^$AN$3,0)</f>
        <v>#REF!</v>
      </c>
      <c r="AO202" s="17" t="e">
        <f>IF($AO$3&lt;=#REF!,$D202*(1+(#REF!/100))^$AO$3,0)</f>
        <v>#REF!</v>
      </c>
      <c r="AP202" s="17" t="e">
        <f>IF($AP$3&lt;=#REF!,$D202*(1+(#REF!/100))^$AP$3,0)</f>
        <v>#REF!</v>
      </c>
      <c r="AQ202" s="17" t="e">
        <f>IF($AQ$3&lt;=#REF!,$D202*(1+(#REF!/100))^$AQ$3,0)</f>
        <v>#REF!</v>
      </c>
      <c r="AR202" s="17" t="e">
        <f>IF($AR$3&lt;=#REF!,$D202*(1+(#REF!/100))^$AR$3,0)</f>
        <v>#REF!</v>
      </c>
      <c r="AS202" s="17" t="e">
        <f>IF($AS$3&lt;=#REF!,$D202*(1+(#REF!/100))^$AS$3,0)</f>
        <v>#REF!</v>
      </c>
    </row>
    <row r="203" spans="2:45" x14ac:dyDescent="0.25">
      <c r="B203" s="2" t="e">
        <f>#REF!</f>
        <v>#REF!</v>
      </c>
      <c r="C203" s="20">
        <v>6</v>
      </c>
      <c r="D203" s="19" t="e">
        <f>#REF!*#REF!</f>
        <v>#REF!</v>
      </c>
      <c r="E203" s="17" t="e">
        <f>NPV(#REF!,'Costos operativos proyectados'!F203:AI203)</f>
        <v>#REF!</v>
      </c>
      <c r="F203" s="25" t="e">
        <f>IF($F$3&lt;=#REF!,$D203*(1+(#REF!/100))^$F$3,0)</f>
        <v>#REF!</v>
      </c>
      <c r="G203" s="25" t="e">
        <f>IF($G$3&lt;=#REF!,$D203*(1+(#REF!/100))^$G$3,0)</f>
        <v>#REF!</v>
      </c>
      <c r="H203" s="25" t="e">
        <f>IF($H$3&lt;=#REF!,$D203*(1+(#REF!/100))^$H$3,0)</f>
        <v>#REF!</v>
      </c>
      <c r="I203" s="25" t="e">
        <f>IF($I$3&lt;=#REF!,$D203*(1+(#REF!/100))^$I$3,0)</f>
        <v>#REF!</v>
      </c>
      <c r="J203" s="25" t="e">
        <f>IF($J$3&lt;=#REF!,$D203*(1+(#REF!/100))^$J$3,0)</f>
        <v>#REF!</v>
      </c>
      <c r="K203" s="25" t="e">
        <f>IF($K$3&lt;=#REF!,$D203*(1+(#REF!/100))^$K$3,0)</f>
        <v>#REF!</v>
      </c>
      <c r="L203" s="25" t="e">
        <f>IF($L$3&lt;=#REF!,$D203*(1+(#REF!/100))^$L$3,0)</f>
        <v>#REF!</v>
      </c>
      <c r="M203" s="25" t="e">
        <f>IF($M$3&lt;=#REF!,$D203*(1+(#REF!/100))^$M$3,0)</f>
        <v>#REF!</v>
      </c>
      <c r="N203" s="25" t="e">
        <f>IF($N$3&lt;=#REF!,$D203*(1+(#REF!/100))^$N$3,0)</f>
        <v>#REF!</v>
      </c>
      <c r="O203" s="25" t="e">
        <f>IF($O$3&lt;=#REF!,$D203*(1+(#REF!/100))^$O$3,0)</f>
        <v>#REF!</v>
      </c>
      <c r="P203" s="25" t="e">
        <f>IF($P$3&lt;=#REF!,$D203*(1+(#REF!/100))^$P$3,0)</f>
        <v>#REF!</v>
      </c>
      <c r="Q203" s="25" t="e">
        <f>IF($Q$3&lt;=#REF!,$D203*(1+(#REF!/100))^$Q$3,0)</f>
        <v>#REF!</v>
      </c>
      <c r="R203" s="25" t="e">
        <f>IF($R$3&lt;=#REF!,$D203*(1+(#REF!/100))^$R$3,0)</f>
        <v>#REF!</v>
      </c>
      <c r="S203" s="25" t="e">
        <f>IF($S$3&lt;=#REF!,$D203*(1+(#REF!/100))^$S$3,0)</f>
        <v>#REF!</v>
      </c>
      <c r="T203" s="25" t="e">
        <f>IF($T$3&lt;=#REF!,$D203*(1+(#REF!/100))^$T$3,0)</f>
        <v>#REF!</v>
      </c>
      <c r="U203" s="25" t="e">
        <f>IF($U$3&lt;=#REF!,$D203*(1+(#REF!/100))^$U$3,0)</f>
        <v>#REF!</v>
      </c>
      <c r="V203" s="25" t="e">
        <f>IF($V$3&lt;=#REF!,$D203*(1+(#REF!/100))^$V$3,0)</f>
        <v>#REF!</v>
      </c>
      <c r="W203" s="25" t="e">
        <f>IF($W$3&lt;=#REF!,$D203*(1+(#REF!/100))^$W$3,0)</f>
        <v>#REF!</v>
      </c>
      <c r="X203" s="25" t="e">
        <f>IF($X$3&lt;=#REF!,$D203*(1+(#REF!/100))^$X$3,0)</f>
        <v>#REF!</v>
      </c>
      <c r="Y203" s="25" t="e">
        <f>IF($Y$3&lt;=#REF!,$D203*(1+(#REF!/100))^$Y$3,0)</f>
        <v>#REF!</v>
      </c>
      <c r="Z203" s="25" t="e">
        <f>IF($Z$3&lt;=#REF!,$D203*(1+(#REF!/100))^$Z$3,0)</f>
        <v>#REF!</v>
      </c>
      <c r="AA203" s="25" t="e">
        <f>IF($AA$3&lt;=#REF!,$D203*(1+(#REF!/100))^$AA$3,0)</f>
        <v>#REF!</v>
      </c>
      <c r="AB203" s="25" t="e">
        <f>IF($AB$3&lt;=#REF!,$D203*(1+(#REF!/100))^$AB$3,0)</f>
        <v>#REF!</v>
      </c>
      <c r="AC203" s="25" t="e">
        <f>IF($AC$3&lt;=#REF!,$D203*(1+(#REF!/100))^$AC$3,0)</f>
        <v>#REF!</v>
      </c>
      <c r="AD203" s="25" t="e">
        <f>IF($AD$3&lt;=#REF!,$D203*(1+(#REF!/100))^$AD$3,0)</f>
        <v>#REF!</v>
      </c>
      <c r="AE203" s="25" t="e">
        <f>IF($AE$3&lt;=#REF!,$D203*(1+(#REF!/100))^$AE$3,0)</f>
        <v>#REF!</v>
      </c>
      <c r="AF203" s="25" t="e">
        <f>IF($AF$3&lt;=#REF!,$D203*(1+(#REF!/100))^$AF$3,0)</f>
        <v>#REF!</v>
      </c>
      <c r="AG203" s="25" t="e">
        <f>IF($AG$3&lt;=#REF!,$D203*(1+(#REF!/100))^$AG$3,0)</f>
        <v>#REF!</v>
      </c>
      <c r="AH203" s="25" t="e">
        <f>IF($AH$3&lt;=#REF!,$D203*(1+(#REF!/100))^$AH$3,0)</f>
        <v>#REF!</v>
      </c>
      <c r="AI203" s="25" t="e">
        <f>IF($AI$3&lt;=#REF!,$D203*(1+(#REF!/100))^$AI$3,0)</f>
        <v>#REF!</v>
      </c>
      <c r="AJ203" s="17" t="e">
        <f>IF($AJ$3&lt;=#REF!,$D203*(1+(#REF!/100))^$AJ$3,0)</f>
        <v>#REF!</v>
      </c>
      <c r="AK203" s="17" t="e">
        <f>IF($AK$3&lt;=#REF!,$D203*(1+(#REF!/100))^$AK$3,0)</f>
        <v>#REF!</v>
      </c>
      <c r="AL203" s="17" t="e">
        <f>IF($AL$3&lt;=#REF!,$D203*(1+(#REF!/100))^$AL$3,0)</f>
        <v>#REF!</v>
      </c>
      <c r="AM203" s="17" t="e">
        <f>IF($AM$3&lt;=#REF!,$D203*(1+(#REF!/100))^$AM$3,0)</f>
        <v>#REF!</v>
      </c>
      <c r="AN203" s="17" t="e">
        <f>IF($AN$3&lt;=#REF!,$D203*(1+(#REF!/100))^$AN$3,0)</f>
        <v>#REF!</v>
      </c>
      <c r="AO203" s="17" t="e">
        <f>IF($AO$3&lt;=#REF!,$D203*(1+(#REF!/100))^$AO$3,0)</f>
        <v>#REF!</v>
      </c>
      <c r="AP203" s="17" t="e">
        <f>IF($AP$3&lt;=#REF!,$D203*(1+(#REF!/100))^$AP$3,0)</f>
        <v>#REF!</v>
      </c>
      <c r="AQ203" s="17" t="e">
        <f>IF($AQ$3&lt;=#REF!,$D203*(1+(#REF!/100))^$AQ$3,0)</f>
        <v>#REF!</v>
      </c>
      <c r="AR203" s="17" t="e">
        <f>IF($AR$3&lt;=#REF!,$D203*(1+(#REF!/100))^$AR$3,0)</f>
        <v>#REF!</v>
      </c>
      <c r="AS203" s="17" t="e">
        <f>IF($AS$3&lt;=#REF!,$D203*(1+(#REF!/100))^$AS$3,0)</f>
        <v>#REF!</v>
      </c>
    </row>
    <row r="204" spans="2:45" x14ac:dyDescent="0.25">
      <c r="B204" s="2" t="e">
        <f>#REF!</f>
        <v>#REF!</v>
      </c>
      <c r="C204" s="20"/>
      <c r="D204" s="19" t="e">
        <f>#REF!*#REF!</f>
        <v>#REF!</v>
      </c>
      <c r="E204" s="17" t="e">
        <f>NPV(#REF!,'Costos operativos proyectados'!F204:AI204)</f>
        <v>#REF!</v>
      </c>
      <c r="F204" s="25" t="e">
        <f>IF($F$3&lt;=#REF!,$D204*(1+(#REF!/100))^$F$3,0)</f>
        <v>#REF!</v>
      </c>
      <c r="G204" s="25" t="e">
        <f>IF($G$3&lt;=#REF!,$D204*(1+(#REF!/100))^$G$3,0)</f>
        <v>#REF!</v>
      </c>
      <c r="H204" s="25" t="e">
        <f>IF($H$3&lt;=#REF!,$D204*(1+(#REF!/100))^$H$3,0)</f>
        <v>#REF!</v>
      </c>
      <c r="I204" s="25" t="e">
        <f>IF($I$3&lt;=#REF!,$D204*(1+(#REF!/100))^$I$3,0)</f>
        <v>#REF!</v>
      </c>
      <c r="J204" s="25" t="e">
        <f>IF($J$3&lt;=#REF!,$D204*(1+(#REF!/100))^$J$3,0)</f>
        <v>#REF!</v>
      </c>
      <c r="K204" s="25" t="e">
        <f>IF($K$3&lt;=#REF!,$D204*(1+(#REF!/100))^$K$3,0)</f>
        <v>#REF!</v>
      </c>
      <c r="L204" s="25" t="e">
        <f>IF($L$3&lt;=#REF!,$D204*(1+(#REF!/100))^$L$3,0)</f>
        <v>#REF!</v>
      </c>
      <c r="M204" s="25" t="e">
        <f>IF($M$3&lt;=#REF!,$D204*(1+(#REF!/100))^$M$3,0)</f>
        <v>#REF!</v>
      </c>
      <c r="N204" s="25" t="e">
        <f>IF($N$3&lt;=#REF!,$D204*(1+(#REF!/100))^$N$3,0)</f>
        <v>#REF!</v>
      </c>
      <c r="O204" s="25" t="e">
        <f>IF($O$3&lt;=#REF!,$D204*(1+(#REF!/100))^$O$3,0)</f>
        <v>#REF!</v>
      </c>
      <c r="P204" s="25" t="e">
        <f>IF($P$3&lt;=#REF!,$D204*(1+(#REF!/100))^$P$3,0)</f>
        <v>#REF!</v>
      </c>
      <c r="Q204" s="25" t="e">
        <f>IF($Q$3&lt;=#REF!,$D204*(1+(#REF!/100))^$Q$3,0)</f>
        <v>#REF!</v>
      </c>
      <c r="R204" s="25" t="e">
        <f>IF($R$3&lt;=#REF!,$D204*(1+(#REF!/100))^$R$3,0)</f>
        <v>#REF!</v>
      </c>
      <c r="S204" s="25" t="e">
        <f>IF($S$3&lt;=#REF!,$D204*(1+(#REF!/100))^$S$3,0)</f>
        <v>#REF!</v>
      </c>
      <c r="T204" s="25" t="e">
        <f>IF($T$3&lt;=#REF!,$D204*(1+(#REF!/100))^$T$3,0)</f>
        <v>#REF!</v>
      </c>
      <c r="U204" s="25" t="e">
        <f>IF($U$3&lt;=#REF!,$D204*(1+(#REF!/100))^$U$3,0)</f>
        <v>#REF!</v>
      </c>
      <c r="V204" s="25" t="e">
        <f>IF($V$3&lt;=#REF!,$D204*(1+(#REF!/100))^$V$3,0)</f>
        <v>#REF!</v>
      </c>
      <c r="W204" s="25" t="e">
        <f>IF($W$3&lt;=#REF!,$D204*(1+(#REF!/100))^$W$3,0)</f>
        <v>#REF!</v>
      </c>
      <c r="X204" s="25" t="e">
        <f>IF($X$3&lt;=#REF!,$D204*(1+(#REF!/100))^$X$3,0)</f>
        <v>#REF!</v>
      </c>
      <c r="Y204" s="25" t="e">
        <f>IF($Y$3&lt;=#REF!,$D204*(1+(#REF!/100))^$Y$3,0)</f>
        <v>#REF!</v>
      </c>
      <c r="Z204" s="25" t="e">
        <f>IF($Z$3&lt;=#REF!,$D204*(1+(#REF!/100))^$Z$3,0)</f>
        <v>#REF!</v>
      </c>
      <c r="AA204" s="25" t="e">
        <f>IF($AA$3&lt;=#REF!,$D204*(1+(#REF!/100))^$AA$3,0)</f>
        <v>#REF!</v>
      </c>
      <c r="AB204" s="25" t="e">
        <f>IF($AB$3&lt;=#REF!,$D204*(1+(#REF!/100))^$AB$3,0)</f>
        <v>#REF!</v>
      </c>
      <c r="AC204" s="25" t="e">
        <f>IF($AC$3&lt;=#REF!,$D204*(1+(#REF!/100))^$AC$3,0)</f>
        <v>#REF!</v>
      </c>
      <c r="AD204" s="25" t="e">
        <f>IF($AD$3&lt;=#REF!,$D204*(1+(#REF!/100))^$AD$3,0)</f>
        <v>#REF!</v>
      </c>
      <c r="AE204" s="25" t="e">
        <f>IF($AE$3&lt;=#REF!,$D204*(1+(#REF!/100))^$AE$3,0)</f>
        <v>#REF!</v>
      </c>
      <c r="AF204" s="25" t="e">
        <f>IF($AF$3&lt;=#REF!,$D204*(1+(#REF!/100))^$AF$3,0)</f>
        <v>#REF!</v>
      </c>
      <c r="AG204" s="25" t="e">
        <f>IF($AG$3&lt;=#REF!,$D204*(1+(#REF!/100))^$AG$3,0)</f>
        <v>#REF!</v>
      </c>
      <c r="AH204" s="25" t="e">
        <f>IF($AH$3&lt;=#REF!,$D204*(1+(#REF!/100))^$AH$3,0)</f>
        <v>#REF!</v>
      </c>
      <c r="AI204" s="25" t="e">
        <f>IF($AI$3&lt;=#REF!,$D204*(1+(#REF!/100))^$AI$3,0)</f>
        <v>#REF!</v>
      </c>
      <c r="AJ204" s="17" t="e">
        <f>IF($AJ$3&lt;=#REF!,$D204*(1+(#REF!/100))^$AJ$3,0)</f>
        <v>#REF!</v>
      </c>
      <c r="AK204" s="17" t="e">
        <f>IF($AK$3&lt;=#REF!,$D204*(1+(#REF!/100))^$AK$3,0)</f>
        <v>#REF!</v>
      </c>
      <c r="AL204" s="17" t="e">
        <f>IF($AL$3&lt;=#REF!,$D204*(1+(#REF!/100))^$AL$3,0)</f>
        <v>#REF!</v>
      </c>
      <c r="AM204" s="17" t="e">
        <f>IF($AM$3&lt;=#REF!,$D204*(1+(#REF!/100))^$AM$3,0)</f>
        <v>#REF!</v>
      </c>
      <c r="AN204" s="17" t="e">
        <f>IF($AN$3&lt;=#REF!,$D204*(1+(#REF!/100))^$AN$3,0)</f>
        <v>#REF!</v>
      </c>
      <c r="AO204" s="17" t="e">
        <f>IF($AO$3&lt;=#REF!,$D204*(1+(#REF!/100))^$AO$3,0)</f>
        <v>#REF!</v>
      </c>
      <c r="AP204" s="17" t="e">
        <f>IF($AP$3&lt;=#REF!,$D204*(1+(#REF!/100))^$AP$3,0)</f>
        <v>#REF!</v>
      </c>
      <c r="AQ204" s="17" t="e">
        <f>IF($AQ$3&lt;=#REF!,$D204*(1+(#REF!/100))^$AQ$3,0)</f>
        <v>#REF!</v>
      </c>
      <c r="AR204" s="17" t="e">
        <f>IF($AR$3&lt;=#REF!,$D204*(1+(#REF!/100))^$AR$3,0)</f>
        <v>#REF!</v>
      </c>
      <c r="AS204" s="17" t="e">
        <f>IF($AS$3&lt;=#REF!,$D204*(1+(#REF!/100))^$AS$3,0)</f>
        <v>#REF!</v>
      </c>
    </row>
    <row r="205" spans="2:45" x14ac:dyDescent="0.25">
      <c r="B205" s="2" t="e">
        <f>#REF!</f>
        <v>#REF!</v>
      </c>
      <c r="C205" s="20"/>
      <c r="D205" s="19" t="e">
        <f>#REF!*#REF!</f>
        <v>#REF!</v>
      </c>
      <c r="E205" s="17" t="e">
        <f>NPV(#REF!,'Costos operativos proyectados'!F205:AI205)</f>
        <v>#REF!</v>
      </c>
      <c r="F205" s="25" t="e">
        <f>IF($F$3&lt;=#REF!,$D205*(1+(#REF!/100))^$F$3,0)</f>
        <v>#REF!</v>
      </c>
      <c r="G205" s="25" t="e">
        <f>IF($G$3&lt;=#REF!,$D205*(1+(#REF!/100))^$G$3,0)</f>
        <v>#REF!</v>
      </c>
      <c r="H205" s="25" t="e">
        <f>IF($H$3&lt;=#REF!,$D205*(1+(#REF!/100))^$H$3,0)</f>
        <v>#REF!</v>
      </c>
      <c r="I205" s="25" t="e">
        <f>IF($I$3&lt;=#REF!,$D205*(1+(#REF!/100))^$I$3,0)</f>
        <v>#REF!</v>
      </c>
      <c r="J205" s="25" t="e">
        <f>IF($J$3&lt;=#REF!,$D205*(1+(#REF!/100))^$J$3,0)</f>
        <v>#REF!</v>
      </c>
      <c r="K205" s="25" t="e">
        <f>IF($K$3&lt;=#REF!,$D205*(1+(#REF!/100))^$K$3,0)</f>
        <v>#REF!</v>
      </c>
      <c r="L205" s="25" t="e">
        <f>IF($L$3&lt;=#REF!,$D205*(1+(#REF!/100))^$L$3,0)</f>
        <v>#REF!</v>
      </c>
      <c r="M205" s="25" t="e">
        <f>IF($M$3&lt;=#REF!,$D205*(1+(#REF!/100))^$M$3,0)</f>
        <v>#REF!</v>
      </c>
      <c r="N205" s="25" t="e">
        <f>IF($N$3&lt;=#REF!,$D205*(1+(#REF!/100))^$N$3,0)</f>
        <v>#REF!</v>
      </c>
      <c r="O205" s="25" t="e">
        <f>IF($O$3&lt;=#REF!,$D205*(1+(#REF!/100))^$O$3,0)</f>
        <v>#REF!</v>
      </c>
      <c r="P205" s="25" t="e">
        <f>IF($P$3&lt;=#REF!,$D205*(1+(#REF!/100))^$P$3,0)</f>
        <v>#REF!</v>
      </c>
      <c r="Q205" s="25" t="e">
        <f>IF($Q$3&lt;=#REF!,$D205*(1+(#REF!/100))^$Q$3,0)</f>
        <v>#REF!</v>
      </c>
      <c r="R205" s="25" t="e">
        <f>IF($R$3&lt;=#REF!,$D205*(1+(#REF!/100))^$R$3,0)</f>
        <v>#REF!</v>
      </c>
      <c r="S205" s="25" t="e">
        <f>IF($S$3&lt;=#REF!,$D205*(1+(#REF!/100))^$S$3,0)</f>
        <v>#REF!</v>
      </c>
      <c r="T205" s="25" t="e">
        <f>IF($T$3&lt;=#REF!,$D205*(1+(#REF!/100))^$T$3,0)</f>
        <v>#REF!</v>
      </c>
      <c r="U205" s="25" t="e">
        <f>IF($U$3&lt;=#REF!,$D205*(1+(#REF!/100))^$U$3,0)</f>
        <v>#REF!</v>
      </c>
      <c r="V205" s="25" t="e">
        <f>IF($V$3&lt;=#REF!,$D205*(1+(#REF!/100))^$V$3,0)</f>
        <v>#REF!</v>
      </c>
      <c r="W205" s="25" t="e">
        <f>IF($W$3&lt;=#REF!,$D205*(1+(#REF!/100))^$W$3,0)</f>
        <v>#REF!</v>
      </c>
      <c r="X205" s="25" t="e">
        <f>IF($X$3&lt;=#REF!,$D205*(1+(#REF!/100))^$X$3,0)</f>
        <v>#REF!</v>
      </c>
      <c r="Y205" s="25" t="e">
        <f>IF($Y$3&lt;=#REF!,$D205*(1+(#REF!/100))^$Y$3,0)</f>
        <v>#REF!</v>
      </c>
      <c r="Z205" s="25" t="e">
        <f>IF($Z$3&lt;=#REF!,$D205*(1+(#REF!/100))^$Z$3,0)</f>
        <v>#REF!</v>
      </c>
      <c r="AA205" s="25" t="e">
        <f>IF($AA$3&lt;=#REF!,$D205*(1+(#REF!/100))^$AA$3,0)</f>
        <v>#REF!</v>
      </c>
      <c r="AB205" s="25" t="e">
        <f>IF($AB$3&lt;=#REF!,$D205*(1+(#REF!/100))^$AB$3,0)</f>
        <v>#REF!</v>
      </c>
      <c r="AC205" s="25" t="e">
        <f>IF($AC$3&lt;=#REF!,$D205*(1+(#REF!/100))^$AC$3,0)</f>
        <v>#REF!</v>
      </c>
      <c r="AD205" s="25" t="e">
        <f>IF($AD$3&lt;=#REF!,$D205*(1+(#REF!/100))^$AD$3,0)</f>
        <v>#REF!</v>
      </c>
      <c r="AE205" s="25" t="e">
        <f>IF($AE$3&lt;=#REF!,$D205*(1+(#REF!/100))^$AE$3,0)</f>
        <v>#REF!</v>
      </c>
      <c r="AF205" s="25" t="e">
        <f>IF($AF$3&lt;=#REF!,$D205*(1+(#REF!/100))^$AF$3,0)</f>
        <v>#REF!</v>
      </c>
      <c r="AG205" s="25" t="e">
        <f>IF($AG$3&lt;=#REF!,$D205*(1+(#REF!/100))^$AG$3,0)</f>
        <v>#REF!</v>
      </c>
      <c r="AH205" s="25" t="e">
        <f>IF($AH$3&lt;=#REF!,$D205*(1+(#REF!/100))^$AH$3,0)</f>
        <v>#REF!</v>
      </c>
      <c r="AI205" s="25" t="e">
        <f>IF($AI$3&lt;=#REF!,$D205*(1+(#REF!/100))^$AI$3,0)</f>
        <v>#REF!</v>
      </c>
      <c r="AJ205" s="17" t="e">
        <f>IF($AJ$3&lt;=#REF!,$D205*(1+(#REF!/100))^$AJ$3,0)</f>
        <v>#REF!</v>
      </c>
      <c r="AK205" s="17" t="e">
        <f>IF($AK$3&lt;=#REF!,$D205*(1+(#REF!/100))^$AK$3,0)</f>
        <v>#REF!</v>
      </c>
      <c r="AL205" s="17" t="e">
        <f>IF($AL$3&lt;=#REF!,$D205*(1+(#REF!/100))^$AL$3,0)</f>
        <v>#REF!</v>
      </c>
      <c r="AM205" s="17" t="e">
        <f>IF($AM$3&lt;=#REF!,$D205*(1+(#REF!/100))^$AM$3,0)</f>
        <v>#REF!</v>
      </c>
      <c r="AN205" s="17" t="e">
        <f>IF($AN$3&lt;=#REF!,$D205*(1+(#REF!/100))^$AN$3,0)</f>
        <v>#REF!</v>
      </c>
      <c r="AO205" s="17" t="e">
        <f>IF($AO$3&lt;=#REF!,$D205*(1+(#REF!/100))^$AO$3,0)</f>
        <v>#REF!</v>
      </c>
      <c r="AP205" s="17" t="e">
        <f>IF($AP$3&lt;=#REF!,$D205*(1+(#REF!/100))^$AP$3,0)</f>
        <v>#REF!</v>
      </c>
      <c r="AQ205" s="17" t="e">
        <f>IF($AQ$3&lt;=#REF!,$D205*(1+(#REF!/100))^$AQ$3,0)</f>
        <v>#REF!</v>
      </c>
      <c r="AR205" s="17" t="e">
        <f>IF($AR$3&lt;=#REF!,$D205*(1+(#REF!/100))^$AR$3,0)</f>
        <v>#REF!</v>
      </c>
      <c r="AS205" s="17" t="e">
        <f>IF($AS$3&lt;=#REF!,$D205*(1+(#REF!/100))^$AS$3,0)</f>
        <v>#REF!</v>
      </c>
    </row>
    <row r="206" spans="2:45" x14ac:dyDescent="0.25">
      <c r="B206" s="2" t="e">
        <f>#REF!</f>
        <v>#REF!</v>
      </c>
      <c r="C206" s="20"/>
      <c r="D206" s="19" t="e">
        <f>#REF!*#REF!</f>
        <v>#REF!</v>
      </c>
      <c r="E206" s="17" t="e">
        <f>NPV(#REF!,'Costos operativos proyectados'!F206:AI206)</f>
        <v>#REF!</v>
      </c>
      <c r="F206" s="25" t="e">
        <f>IF($F$3&lt;=#REF!,$D206*(1+(#REF!/100))^$F$3,0)</f>
        <v>#REF!</v>
      </c>
      <c r="G206" s="25" t="e">
        <f>IF($G$3&lt;=#REF!,$D206*(1+(#REF!/100))^$G$3,0)</f>
        <v>#REF!</v>
      </c>
      <c r="H206" s="25" t="e">
        <f>IF($H$3&lt;=#REF!,$D206*(1+(#REF!/100))^$H$3,0)</f>
        <v>#REF!</v>
      </c>
      <c r="I206" s="25" t="e">
        <f>IF($I$3&lt;=#REF!,$D206*(1+(#REF!/100))^$I$3,0)</f>
        <v>#REF!</v>
      </c>
      <c r="J206" s="25" t="e">
        <f>IF($J$3&lt;=#REF!,$D206*(1+(#REF!/100))^$J$3,0)</f>
        <v>#REF!</v>
      </c>
      <c r="K206" s="25" t="e">
        <f>IF($K$3&lt;=#REF!,$D206*(1+(#REF!/100))^$K$3,0)</f>
        <v>#REF!</v>
      </c>
      <c r="L206" s="25" t="e">
        <f>IF($L$3&lt;=#REF!,$D206*(1+(#REF!/100))^$L$3,0)</f>
        <v>#REF!</v>
      </c>
      <c r="M206" s="25" t="e">
        <f>IF($M$3&lt;=#REF!,$D206*(1+(#REF!/100))^$M$3,0)</f>
        <v>#REF!</v>
      </c>
      <c r="N206" s="25" t="e">
        <f>IF($N$3&lt;=#REF!,$D206*(1+(#REF!/100))^$N$3,0)</f>
        <v>#REF!</v>
      </c>
      <c r="O206" s="25" t="e">
        <f>IF($O$3&lt;=#REF!,$D206*(1+(#REF!/100))^$O$3,0)</f>
        <v>#REF!</v>
      </c>
      <c r="P206" s="25" t="e">
        <f>IF($P$3&lt;=#REF!,$D206*(1+(#REF!/100))^$P$3,0)</f>
        <v>#REF!</v>
      </c>
      <c r="Q206" s="25" t="e">
        <f>IF($Q$3&lt;=#REF!,$D206*(1+(#REF!/100))^$Q$3,0)</f>
        <v>#REF!</v>
      </c>
      <c r="R206" s="25" t="e">
        <f>IF($R$3&lt;=#REF!,$D206*(1+(#REF!/100))^$R$3,0)</f>
        <v>#REF!</v>
      </c>
      <c r="S206" s="25" t="e">
        <f>IF($S$3&lt;=#REF!,$D206*(1+(#REF!/100))^$S$3,0)</f>
        <v>#REF!</v>
      </c>
      <c r="T206" s="25" t="e">
        <f>IF($T$3&lt;=#REF!,$D206*(1+(#REF!/100))^$T$3,0)</f>
        <v>#REF!</v>
      </c>
      <c r="U206" s="25" t="e">
        <f>IF($U$3&lt;=#REF!,$D206*(1+(#REF!/100))^$U$3,0)</f>
        <v>#REF!</v>
      </c>
      <c r="V206" s="25" t="e">
        <f>IF($V$3&lt;=#REF!,$D206*(1+(#REF!/100))^$V$3,0)</f>
        <v>#REF!</v>
      </c>
      <c r="W206" s="25" t="e">
        <f>IF($W$3&lt;=#REF!,$D206*(1+(#REF!/100))^$W$3,0)</f>
        <v>#REF!</v>
      </c>
      <c r="X206" s="25" t="e">
        <f>IF($X$3&lt;=#REF!,$D206*(1+(#REF!/100))^$X$3,0)</f>
        <v>#REF!</v>
      </c>
      <c r="Y206" s="25" t="e">
        <f>IF($Y$3&lt;=#REF!,$D206*(1+(#REF!/100))^$Y$3,0)</f>
        <v>#REF!</v>
      </c>
      <c r="Z206" s="25" t="e">
        <f>IF($Z$3&lt;=#REF!,$D206*(1+(#REF!/100))^$Z$3,0)</f>
        <v>#REF!</v>
      </c>
      <c r="AA206" s="25" t="e">
        <f>IF($AA$3&lt;=#REF!,$D206*(1+(#REF!/100))^$AA$3,0)</f>
        <v>#REF!</v>
      </c>
      <c r="AB206" s="25" t="e">
        <f>IF($AB$3&lt;=#REF!,$D206*(1+(#REF!/100))^$AB$3,0)</f>
        <v>#REF!</v>
      </c>
      <c r="AC206" s="25" t="e">
        <f>IF($AC$3&lt;=#REF!,$D206*(1+(#REF!/100))^$AC$3,0)</f>
        <v>#REF!</v>
      </c>
      <c r="AD206" s="25" t="e">
        <f>IF($AD$3&lt;=#REF!,$D206*(1+(#REF!/100))^$AD$3,0)</f>
        <v>#REF!</v>
      </c>
      <c r="AE206" s="25" t="e">
        <f>IF($AE$3&lt;=#REF!,$D206*(1+(#REF!/100))^$AE$3,0)</f>
        <v>#REF!</v>
      </c>
      <c r="AF206" s="25" t="e">
        <f>IF($AF$3&lt;=#REF!,$D206*(1+(#REF!/100))^$AF$3,0)</f>
        <v>#REF!</v>
      </c>
      <c r="AG206" s="25" t="e">
        <f>IF($AG$3&lt;=#REF!,$D206*(1+(#REF!/100))^$AG$3,0)</f>
        <v>#REF!</v>
      </c>
      <c r="AH206" s="25" t="e">
        <f>IF($AH$3&lt;=#REF!,$D206*(1+(#REF!/100))^$AH$3,0)</f>
        <v>#REF!</v>
      </c>
      <c r="AI206" s="25" t="e">
        <f>IF($AI$3&lt;=#REF!,$D206*(1+(#REF!/100))^$AI$3,0)</f>
        <v>#REF!</v>
      </c>
      <c r="AJ206" s="17" t="e">
        <f>IF($AJ$3&lt;=#REF!,$D206*(1+(#REF!/100))^$AJ$3,0)</f>
        <v>#REF!</v>
      </c>
      <c r="AK206" s="17" t="e">
        <f>IF($AK$3&lt;=#REF!,$D206*(1+(#REF!/100))^$AK$3,0)</f>
        <v>#REF!</v>
      </c>
      <c r="AL206" s="17" t="e">
        <f>IF($AL$3&lt;=#REF!,$D206*(1+(#REF!/100))^$AL$3,0)</f>
        <v>#REF!</v>
      </c>
      <c r="AM206" s="17" t="e">
        <f>IF($AM$3&lt;=#REF!,$D206*(1+(#REF!/100))^$AM$3,0)</f>
        <v>#REF!</v>
      </c>
      <c r="AN206" s="17" t="e">
        <f>IF($AN$3&lt;=#REF!,$D206*(1+(#REF!/100))^$AN$3,0)</f>
        <v>#REF!</v>
      </c>
      <c r="AO206" s="17" t="e">
        <f>IF($AO$3&lt;=#REF!,$D206*(1+(#REF!/100))^$AO$3,0)</f>
        <v>#REF!</v>
      </c>
      <c r="AP206" s="17" t="e">
        <f>IF($AP$3&lt;=#REF!,$D206*(1+(#REF!/100))^$AP$3,0)</f>
        <v>#REF!</v>
      </c>
      <c r="AQ206" s="17" t="e">
        <f>IF($AQ$3&lt;=#REF!,$D206*(1+(#REF!/100))^$AQ$3,0)</f>
        <v>#REF!</v>
      </c>
      <c r="AR206" s="17" t="e">
        <f>IF($AR$3&lt;=#REF!,$D206*(1+(#REF!/100))^$AR$3,0)</f>
        <v>#REF!</v>
      </c>
      <c r="AS206" s="17" t="e">
        <f>IF($AS$3&lt;=#REF!,$D206*(1+(#REF!/100))^$AS$3,0)</f>
        <v>#REF!</v>
      </c>
    </row>
    <row r="207" spans="2:45" x14ac:dyDescent="0.25">
      <c r="B207" s="2" t="e">
        <f>#REF!</f>
        <v>#REF!</v>
      </c>
      <c r="C207" s="21"/>
      <c r="D207" s="19" t="e">
        <f>#REF!*#REF!</f>
        <v>#REF!</v>
      </c>
      <c r="E207" s="17" t="e">
        <f>NPV(#REF!,'Costos operativos proyectados'!F207:AI207)</f>
        <v>#REF!</v>
      </c>
      <c r="F207" s="25" t="e">
        <f>IF($F$3&lt;=#REF!,$D207*(1+(#REF!/100))^$F$3,0)</f>
        <v>#REF!</v>
      </c>
      <c r="G207" s="25" t="e">
        <f>IF($G$3&lt;=#REF!,$D207*(1+(#REF!/100))^$G$3,0)</f>
        <v>#REF!</v>
      </c>
      <c r="H207" s="25" t="e">
        <f>IF($H$3&lt;=#REF!,$D207*(1+(#REF!/100))^$H$3,0)</f>
        <v>#REF!</v>
      </c>
      <c r="I207" s="25" t="e">
        <f>IF($I$3&lt;=#REF!,$D207*(1+(#REF!/100))^$I$3,0)</f>
        <v>#REF!</v>
      </c>
      <c r="J207" s="25" t="e">
        <f>IF($J$3&lt;=#REF!,$D207*(1+(#REF!/100))^$J$3,0)</f>
        <v>#REF!</v>
      </c>
      <c r="K207" s="25" t="e">
        <f>IF($K$3&lt;=#REF!,$D207*(1+(#REF!/100))^$K$3,0)</f>
        <v>#REF!</v>
      </c>
      <c r="L207" s="25" t="e">
        <f>IF($L$3&lt;=#REF!,$D207*(1+(#REF!/100))^$L$3,0)</f>
        <v>#REF!</v>
      </c>
      <c r="M207" s="25" t="e">
        <f>IF($M$3&lt;=#REF!,$D207*(1+(#REF!/100))^$M$3,0)</f>
        <v>#REF!</v>
      </c>
      <c r="N207" s="25" t="e">
        <f>IF($N$3&lt;=#REF!,$D207*(1+(#REF!/100))^$N$3,0)</f>
        <v>#REF!</v>
      </c>
      <c r="O207" s="25" t="e">
        <f>IF($O$3&lt;=#REF!,$D207*(1+(#REF!/100))^$O$3,0)</f>
        <v>#REF!</v>
      </c>
      <c r="P207" s="25" t="e">
        <f>IF($P$3&lt;=#REF!,$D207*(1+(#REF!/100))^$P$3,0)</f>
        <v>#REF!</v>
      </c>
      <c r="Q207" s="25" t="e">
        <f>IF($Q$3&lt;=#REF!,$D207*(1+(#REF!/100))^$Q$3,0)</f>
        <v>#REF!</v>
      </c>
      <c r="R207" s="25" t="e">
        <f>IF($R$3&lt;=#REF!,$D207*(1+(#REF!/100))^$R$3,0)</f>
        <v>#REF!</v>
      </c>
      <c r="S207" s="25" t="e">
        <f>IF($S$3&lt;=#REF!,$D207*(1+(#REF!/100))^$S$3,0)</f>
        <v>#REF!</v>
      </c>
      <c r="T207" s="25" t="e">
        <f>IF($T$3&lt;=#REF!,$D207*(1+(#REF!/100))^$T$3,0)</f>
        <v>#REF!</v>
      </c>
      <c r="U207" s="25" t="e">
        <f>IF($U$3&lt;=#REF!,$D207*(1+(#REF!/100))^$U$3,0)</f>
        <v>#REF!</v>
      </c>
      <c r="V207" s="25" t="e">
        <f>IF($V$3&lt;=#REF!,$D207*(1+(#REF!/100))^$V$3,0)</f>
        <v>#REF!</v>
      </c>
      <c r="W207" s="25" t="e">
        <f>IF($W$3&lt;=#REF!,$D207*(1+(#REF!/100))^$W$3,0)</f>
        <v>#REF!</v>
      </c>
      <c r="X207" s="25" t="e">
        <f>IF($X$3&lt;=#REF!,$D207*(1+(#REF!/100))^$X$3,0)</f>
        <v>#REF!</v>
      </c>
      <c r="Y207" s="25" t="e">
        <f>IF($Y$3&lt;=#REF!,$D207*(1+(#REF!/100))^$Y$3,0)</f>
        <v>#REF!</v>
      </c>
      <c r="Z207" s="25" t="e">
        <f>IF($Z$3&lt;=#REF!,$D207*(1+(#REF!/100))^$Z$3,0)</f>
        <v>#REF!</v>
      </c>
      <c r="AA207" s="25" t="e">
        <f>IF($AA$3&lt;=#REF!,$D207*(1+(#REF!/100))^$AA$3,0)</f>
        <v>#REF!</v>
      </c>
      <c r="AB207" s="25" t="e">
        <f>IF($AB$3&lt;=#REF!,$D207*(1+(#REF!/100))^$AB$3,0)</f>
        <v>#REF!</v>
      </c>
      <c r="AC207" s="25" t="e">
        <f>IF($AC$3&lt;=#REF!,$D207*(1+(#REF!/100))^$AC$3,0)</f>
        <v>#REF!</v>
      </c>
      <c r="AD207" s="25" t="e">
        <f>IF($AD$3&lt;=#REF!,$D207*(1+(#REF!/100))^$AD$3,0)</f>
        <v>#REF!</v>
      </c>
      <c r="AE207" s="25" t="e">
        <f>IF($AE$3&lt;=#REF!,$D207*(1+(#REF!/100))^$AE$3,0)</f>
        <v>#REF!</v>
      </c>
      <c r="AF207" s="25" t="e">
        <f>IF($AF$3&lt;=#REF!,$D207*(1+(#REF!/100))^$AF$3,0)</f>
        <v>#REF!</v>
      </c>
      <c r="AG207" s="25" t="e">
        <f>IF($AG$3&lt;=#REF!,$D207*(1+(#REF!/100))^$AG$3,0)</f>
        <v>#REF!</v>
      </c>
      <c r="AH207" s="25" t="e">
        <f>IF($AH$3&lt;=#REF!,$D207*(1+(#REF!/100))^$AH$3,0)</f>
        <v>#REF!</v>
      </c>
      <c r="AI207" s="25" t="e">
        <f>IF($AI$3&lt;=#REF!,$D207*(1+(#REF!/100))^$AI$3,0)</f>
        <v>#REF!</v>
      </c>
      <c r="AJ207" s="17" t="e">
        <f>IF($AJ$3&lt;=#REF!,$D207*(1+(#REF!/100))^$AJ$3,0)</f>
        <v>#REF!</v>
      </c>
      <c r="AK207" s="17" t="e">
        <f>IF($AK$3&lt;=#REF!,$D207*(1+(#REF!/100))^$AK$3,0)</f>
        <v>#REF!</v>
      </c>
      <c r="AL207" s="17" t="e">
        <f>IF($AL$3&lt;=#REF!,$D207*(1+(#REF!/100))^$AL$3,0)</f>
        <v>#REF!</v>
      </c>
      <c r="AM207" s="17" t="e">
        <f>IF($AM$3&lt;=#REF!,$D207*(1+(#REF!/100))^$AM$3,0)</f>
        <v>#REF!</v>
      </c>
      <c r="AN207" s="17" t="e">
        <f>IF($AN$3&lt;=#REF!,$D207*(1+(#REF!/100))^$AN$3,0)</f>
        <v>#REF!</v>
      </c>
      <c r="AO207" s="17" t="e">
        <f>IF($AO$3&lt;=#REF!,$D207*(1+(#REF!/100))^$AO$3,0)</f>
        <v>#REF!</v>
      </c>
      <c r="AP207" s="17" t="e">
        <f>IF($AP$3&lt;=#REF!,$D207*(1+(#REF!/100))^$AP$3,0)</f>
        <v>#REF!</v>
      </c>
      <c r="AQ207" s="17" t="e">
        <f>IF($AQ$3&lt;=#REF!,$D207*(1+(#REF!/100))^$AQ$3,0)</f>
        <v>#REF!</v>
      </c>
      <c r="AR207" s="17" t="e">
        <f>IF($AR$3&lt;=#REF!,$D207*(1+(#REF!/100))^$AR$3,0)</f>
        <v>#REF!</v>
      </c>
      <c r="AS207" s="17" t="e">
        <f>IF($AS$3&lt;=#REF!,$D207*(1+(#REF!/100))^$AS$3,0)</f>
        <v>#REF!</v>
      </c>
    </row>
    <row r="208" spans="2:45" x14ac:dyDescent="0.25">
      <c r="B208" s="2" t="e">
        <f>#REF!</f>
        <v>#REF!</v>
      </c>
      <c r="C208" s="20"/>
      <c r="D208" s="19" t="e">
        <f>#REF!*#REF!</f>
        <v>#REF!</v>
      </c>
      <c r="E208" s="17" t="e">
        <f>NPV(#REF!,'Costos operativos proyectados'!F208:AI208)</f>
        <v>#REF!</v>
      </c>
      <c r="F208" s="25" t="e">
        <f>IF($F$3&lt;=#REF!,$D208*(1+(#REF!/100))^$F$3,0)</f>
        <v>#REF!</v>
      </c>
      <c r="G208" s="25" t="e">
        <f>IF($G$3&lt;=#REF!,$D208*(1+(#REF!/100))^$G$3,0)</f>
        <v>#REF!</v>
      </c>
      <c r="H208" s="25" t="e">
        <f>IF($H$3&lt;=#REF!,$D208*(1+(#REF!/100))^$H$3,0)</f>
        <v>#REF!</v>
      </c>
      <c r="I208" s="25" t="e">
        <f>IF($I$3&lt;=#REF!,$D208*(1+(#REF!/100))^$I$3,0)</f>
        <v>#REF!</v>
      </c>
      <c r="J208" s="25" t="e">
        <f>IF($J$3&lt;=#REF!,$D208*(1+(#REF!/100))^$J$3,0)</f>
        <v>#REF!</v>
      </c>
      <c r="K208" s="25" t="e">
        <f>IF($K$3&lt;=#REF!,$D208*(1+(#REF!/100))^$K$3,0)</f>
        <v>#REF!</v>
      </c>
      <c r="L208" s="25" t="e">
        <f>IF($L$3&lt;=#REF!,$D208*(1+(#REF!/100))^$L$3,0)</f>
        <v>#REF!</v>
      </c>
      <c r="M208" s="25" t="e">
        <f>IF($M$3&lt;=#REF!,$D208*(1+(#REF!/100))^$M$3,0)</f>
        <v>#REF!</v>
      </c>
      <c r="N208" s="25" t="e">
        <f>IF($N$3&lt;=#REF!,$D208*(1+(#REF!/100))^$N$3,0)</f>
        <v>#REF!</v>
      </c>
      <c r="O208" s="25" t="e">
        <f>IF($O$3&lt;=#REF!,$D208*(1+(#REF!/100))^$O$3,0)</f>
        <v>#REF!</v>
      </c>
      <c r="P208" s="25" t="e">
        <f>IF($P$3&lt;=#REF!,$D208*(1+(#REF!/100))^$P$3,0)</f>
        <v>#REF!</v>
      </c>
      <c r="Q208" s="25" t="e">
        <f>IF($Q$3&lt;=#REF!,$D208*(1+(#REF!/100))^$Q$3,0)</f>
        <v>#REF!</v>
      </c>
      <c r="R208" s="25" t="e">
        <f>IF($R$3&lt;=#REF!,$D208*(1+(#REF!/100))^$R$3,0)</f>
        <v>#REF!</v>
      </c>
      <c r="S208" s="25" t="e">
        <f>IF($S$3&lt;=#REF!,$D208*(1+(#REF!/100))^$S$3,0)</f>
        <v>#REF!</v>
      </c>
      <c r="T208" s="25" t="e">
        <f>IF($T$3&lt;=#REF!,$D208*(1+(#REF!/100))^$T$3,0)</f>
        <v>#REF!</v>
      </c>
      <c r="U208" s="25" t="e">
        <f>IF($U$3&lt;=#REF!,$D208*(1+(#REF!/100))^$U$3,0)</f>
        <v>#REF!</v>
      </c>
      <c r="V208" s="25" t="e">
        <f>IF($V$3&lt;=#REF!,$D208*(1+(#REF!/100))^$V$3,0)</f>
        <v>#REF!</v>
      </c>
      <c r="W208" s="25" t="e">
        <f>IF($W$3&lt;=#REF!,$D208*(1+(#REF!/100))^$W$3,0)</f>
        <v>#REF!</v>
      </c>
      <c r="X208" s="25" t="e">
        <f>IF($X$3&lt;=#REF!,$D208*(1+(#REF!/100))^$X$3,0)</f>
        <v>#REF!</v>
      </c>
      <c r="Y208" s="25" t="e">
        <f>IF($Y$3&lt;=#REF!,$D208*(1+(#REF!/100))^$Y$3,0)</f>
        <v>#REF!</v>
      </c>
      <c r="Z208" s="25" t="e">
        <f>IF($Z$3&lt;=#REF!,$D208*(1+(#REF!/100))^$Z$3,0)</f>
        <v>#REF!</v>
      </c>
      <c r="AA208" s="25" t="e">
        <f>IF($AA$3&lt;=#REF!,$D208*(1+(#REF!/100))^$AA$3,0)</f>
        <v>#REF!</v>
      </c>
      <c r="AB208" s="25" t="e">
        <f>IF($AB$3&lt;=#REF!,$D208*(1+(#REF!/100))^$AB$3,0)</f>
        <v>#REF!</v>
      </c>
      <c r="AC208" s="25" t="e">
        <f>IF($AC$3&lt;=#REF!,$D208*(1+(#REF!/100))^$AC$3,0)</f>
        <v>#REF!</v>
      </c>
      <c r="AD208" s="25" t="e">
        <f>IF($AD$3&lt;=#REF!,$D208*(1+(#REF!/100))^$AD$3,0)</f>
        <v>#REF!</v>
      </c>
      <c r="AE208" s="25" t="e">
        <f>IF($AE$3&lt;=#REF!,$D208*(1+(#REF!/100))^$AE$3,0)</f>
        <v>#REF!</v>
      </c>
      <c r="AF208" s="25" t="e">
        <f>IF($AF$3&lt;=#REF!,$D208*(1+(#REF!/100))^$AF$3,0)</f>
        <v>#REF!</v>
      </c>
      <c r="AG208" s="25" t="e">
        <f>IF($AG$3&lt;=#REF!,$D208*(1+(#REF!/100))^$AG$3,0)</f>
        <v>#REF!</v>
      </c>
      <c r="AH208" s="25" t="e">
        <f>IF($AH$3&lt;=#REF!,$D208*(1+(#REF!/100))^$AH$3,0)</f>
        <v>#REF!</v>
      </c>
      <c r="AI208" s="25" t="e">
        <f>IF($AI$3&lt;=#REF!,$D208*(1+(#REF!/100))^$AI$3,0)</f>
        <v>#REF!</v>
      </c>
      <c r="AJ208" s="17" t="e">
        <f>IF($AJ$3&lt;=#REF!,$D208*(1+(#REF!/100))^$AJ$3,0)</f>
        <v>#REF!</v>
      </c>
      <c r="AK208" s="17" t="e">
        <f>IF($AK$3&lt;=#REF!,$D208*(1+(#REF!/100))^$AK$3,0)</f>
        <v>#REF!</v>
      </c>
      <c r="AL208" s="17" t="e">
        <f>IF($AL$3&lt;=#REF!,$D208*(1+(#REF!/100))^$AL$3,0)</f>
        <v>#REF!</v>
      </c>
      <c r="AM208" s="17" t="e">
        <f>IF($AM$3&lt;=#REF!,$D208*(1+(#REF!/100))^$AM$3,0)</f>
        <v>#REF!</v>
      </c>
      <c r="AN208" s="17" t="e">
        <f>IF($AN$3&lt;=#REF!,$D208*(1+(#REF!/100))^$AN$3,0)</f>
        <v>#REF!</v>
      </c>
      <c r="AO208" s="17" t="e">
        <f>IF($AO$3&lt;=#REF!,$D208*(1+(#REF!/100))^$AO$3,0)</f>
        <v>#REF!</v>
      </c>
      <c r="AP208" s="17" t="e">
        <f>IF($AP$3&lt;=#REF!,$D208*(1+(#REF!/100))^$AP$3,0)</f>
        <v>#REF!</v>
      </c>
      <c r="AQ208" s="17" t="e">
        <f>IF($AQ$3&lt;=#REF!,$D208*(1+(#REF!/100))^$AQ$3,0)</f>
        <v>#REF!</v>
      </c>
      <c r="AR208" s="17" t="e">
        <f>IF($AR$3&lt;=#REF!,$D208*(1+(#REF!/100))^$AR$3,0)</f>
        <v>#REF!</v>
      </c>
      <c r="AS208" s="17" t="e">
        <f>IF($AS$3&lt;=#REF!,$D208*(1+(#REF!/100))^$AS$3,0)</f>
        <v>#REF!</v>
      </c>
    </row>
    <row r="209" spans="2:45" x14ac:dyDescent="0.25">
      <c r="B209" s="2" t="e">
        <f>#REF!</f>
        <v>#REF!</v>
      </c>
      <c r="C209" s="21"/>
      <c r="D209" s="19" t="e">
        <f>#REF!*#REF!</f>
        <v>#REF!</v>
      </c>
      <c r="E209" s="17" t="e">
        <f>NPV(#REF!,'Costos operativos proyectados'!F209:AI209)</f>
        <v>#REF!</v>
      </c>
      <c r="F209" s="25" t="e">
        <f>IF($F$3&lt;=#REF!,$D209*(1+(#REF!/100))^$F$3,0)</f>
        <v>#REF!</v>
      </c>
      <c r="G209" s="25" t="e">
        <f>IF($G$3&lt;=#REF!,$D209*(1+(#REF!/100))^$G$3,0)</f>
        <v>#REF!</v>
      </c>
      <c r="H209" s="25" t="e">
        <f>IF($H$3&lt;=#REF!,$D209*(1+(#REF!/100))^$H$3,0)</f>
        <v>#REF!</v>
      </c>
      <c r="I209" s="25" t="e">
        <f>IF($I$3&lt;=#REF!,$D209*(1+(#REF!/100))^$I$3,0)</f>
        <v>#REF!</v>
      </c>
      <c r="J209" s="25" t="e">
        <f>IF($J$3&lt;=#REF!,$D209*(1+(#REF!/100))^$J$3,0)</f>
        <v>#REF!</v>
      </c>
      <c r="K209" s="25" t="e">
        <f>IF($K$3&lt;=#REF!,$D209*(1+(#REF!/100))^$K$3,0)</f>
        <v>#REF!</v>
      </c>
      <c r="L209" s="25" t="e">
        <f>IF($L$3&lt;=#REF!,$D209*(1+(#REF!/100))^$L$3,0)</f>
        <v>#REF!</v>
      </c>
      <c r="M209" s="25" t="e">
        <f>IF($M$3&lt;=#REF!,$D209*(1+(#REF!/100))^$M$3,0)</f>
        <v>#REF!</v>
      </c>
      <c r="N209" s="25" t="e">
        <f>IF($N$3&lt;=#REF!,$D209*(1+(#REF!/100))^$N$3,0)</f>
        <v>#REF!</v>
      </c>
      <c r="O209" s="25" t="e">
        <f>IF($O$3&lt;=#REF!,$D209*(1+(#REF!/100))^$O$3,0)</f>
        <v>#REF!</v>
      </c>
      <c r="P209" s="25" t="e">
        <f>IF($P$3&lt;=#REF!,$D209*(1+(#REF!/100))^$P$3,0)</f>
        <v>#REF!</v>
      </c>
      <c r="Q209" s="25" t="e">
        <f>IF($Q$3&lt;=#REF!,$D209*(1+(#REF!/100))^$Q$3,0)</f>
        <v>#REF!</v>
      </c>
      <c r="R209" s="25" t="e">
        <f>IF($R$3&lt;=#REF!,$D209*(1+(#REF!/100))^$R$3,0)</f>
        <v>#REF!</v>
      </c>
      <c r="S209" s="25" t="e">
        <f>IF($S$3&lt;=#REF!,$D209*(1+(#REF!/100))^$S$3,0)</f>
        <v>#REF!</v>
      </c>
      <c r="T209" s="25" t="e">
        <f>IF($T$3&lt;=#REF!,$D209*(1+(#REF!/100))^$T$3,0)</f>
        <v>#REF!</v>
      </c>
      <c r="U209" s="25" t="e">
        <f>IF($U$3&lt;=#REF!,$D209*(1+(#REF!/100))^$U$3,0)</f>
        <v>#REF!</v>
      </c>
      <c r="V209" s="25" t="e">
        <f>IF($V$3&lt;=#REF!,$D209*(1+(#REF!/100))^$V$3,0)</f>
        <v>#REF!</v>
      </c>
      <c r="W209" s="25" t="e">
        <f>IF($W$3&lt;=#REF!,$D209*(1+(#REF!/100))^$W$3,0)</f>
        <v>#REF!</v>
      </c>
      <c r="X209" s="25" t="e">
        <f>IF($X$3&lt;=#REF!,$D209*(1+(#REF!/100))^$X$3,0)</f>
        <v>#REF!</v>
      </c>
      <c r="Y209" s="25" t="e">
        <f>IF($Y$3&lt;=#REF!,$D209*(1+(#REF!/100))^$Y$3,0)</f>
        <v>#REF!</v>
      </c>
      <c r="Z209" s="25" t="e">
        <f>IF($Z$3&lt;=#REF!,$D209*(1+(#REF!/100))^$Z$3,0)</f>
        <v>#REF!</v>
      </c>
      <c r="AA209" s="25" t="e">
        <f>IF($AA$3&lt;=#REF!,$D209*(1+(#REF!/100))^$AA$3,0)</f>
        <v>#REF!</v>
      </c>
      <c r="AB209" s="25" t="e">
        <f>IF($AB$3&lt;=#REF!,$D209*(1+(#REF!/100))^$AB$3,0)</f>
        <v>#REF!</v>
      </c>
      <c r="AC209" s="25" t="e">
        <f>IF($AC$3&lt;=#REF!,$D209*(1+(#REF!/100))^$AC$3,0)</f>
        <v>#REF!</v>
      </c>
      <c r="AD209" s="25" t="e">
        <f>IF($AD$3&lt;=#REF!,$D209*(1+(#REF!/100))^$AD$3,0)</f>
        <v>#REF!</v>
      </c>
      <c r="AE209" s="25" t="e">
        <f>IF($AE$3&lt;=#REF!,$D209*(1+(#REF!/100))^$AE$3,0)</f>
        <v>#REF!</v>
      </c>
      <c r="AF209" s="25" t="e">
        <f>IF($AF$3&lt;=#REF!,$D209*(1+(#REF!/100))^$AF$3,0)</f>
        <v>#REF!</v>
      </c>
      <c r="AG209" s="25" t="e">
        <f>IF($AG$3&lt;=#REF!,$D209*(1+(#REF!/100))^$AG$3,0)</f>
        <v>#REF!</v>
      </c>
      <c r="AH209" s="25" t="e">
        <f>IF($AH$3&lt;=#REF!,$D209*(1+(#REF!/100))^$AH$3,0)</f>
        <v>#REF!</v>
      </c>
      <c r="AI209" s="25" t="e">
        <f>IF($AI$3&lt;=#REF!,$D209*(1+(#REF!/100))^$AI$3,0)</f>
        <v>#REF!</v>
      </c>
      <c r="AJ209" s="17" t="e">
        <f>IF($AJ$3&lt;=#REF!,$D209*(1+(#REF!/100))^$AJ$3,0)</f>
        <v>#REF!</v>
      </c>
      <c r="AK209" s="17" t="e">
        <f>IF($AK$3&lt;=#REF!,$D209*(1+(#REF!/100))^$AK$3,0)</f>
        <v>#REF!</v>
      </c>
      <c r="AL209" s="17" t="e">
        <f>IF($AL$3&lt;=#REF!,$D209*(1+(#REF!/100))^$AL$3,0)</f>
        <v>#REF!</v>
      </c>
      <c r="AM209" s="17" t="e">
        <f>IF($AM$3&lt;=#REF!,$D209*(1+(#REF!/100))^$AM$3,0)</f>
        <v>#REF!</v>
      </c>
      <c r="AN209" s="17" t="e">
        <f>IF($AN$3&lt;=#REF!,$D209*(1+(#REF!/100))^$AN$3,0)</f>
        <v>#REF!</v>
      </c>
      <c r="AO209" s="17" t="e">
        <f>IF($AO$3&lt;=#REF!,$D209*(1+(#REF!/100))^$AO$3,0)</f>
        <v>#REF!</v>
      </c>
      <c r="AP209" s="17" t="e">
        <f>IF($AP$3&lt;=#REF!,$D209*(1+(#REF!/100))^$AP$3,0)</f>
        <v>#REF!</v>
      </c>
      <c r="AQ209" s="17" t="e">
        <f>IF($AQ$3&lt;=#REF!,$D209*(1+(#REF!/100))^$AQ$3,0)</f>
        <v>#REF!</v>
      </c>
      <c r="AR209" s="17" t="e">
        <f>IF($AR$3&lt;=#REF!,$D209*(1+(#REF!/100))^$AR$3,0)</f>
        <v>#REF!</v>
      </c>
      <c r="AS209" s="17" t="e">
        <f>IF($AS$3&lt;=#REF!,$D209*(1+(#REF!/100))^$AS$3,0)</f>
        <v>#REF!</v>
      </c>
    </row>
    <row r="210" spans="2:45" x14ac:dyDescent="0.25">
      <c r="B210" s="2" t="e">
        <f>#REF!</f>
        <v>#REF!</v>
      </c>
      <c r="C210" s="20"/>
      <c r="D210" s="19" t="e">
        <f>#REF!*#REF!</f>
        <v>#REF!</v>
      </c>
      <c r="E210" s="17" t="e">
        <f>NPV(#REF!,'Costos operativos proyectados'!F210:AI210)</f>
        <v>#REF!</v>
      </c>
      <c r="F210" s="25" t="e">
        <f>IF($F$3&lt;=#REF!,$D210*(1+(#REF!/100))^$F$3,0)</f>
        <v>#REF!</v>
      </c>
      <c r="G210" s="25" t="e">
        <f>IF($G$3&lt;=#REF!,$D210*(1+(#REF!/100))^$G$3,0)</f>
        <v>#REF!</v>
      </c>
      <c r="H210" s="25" t="e">
        <f>IF($H$3&lt;=#REF!,$D210*(1+(#REF!/100))^$H$3,0)</f>
        <v>#REF!</v>
      </c>
      <c r="I210" s="25" t="e">
        <f>IF($I$3&lt;=#REF!,$D210*(1+(#REF!/100))^$I$3,0)</f>
        <v>#REF!</v>
      </c>
      <c r="J210" s="25" t="e">
        <f>IF($J$3&lt;=#REF!,$D210*(1+(#REF!/100))^$J$3,0)</f>
        <v>#REF!</v>
      </c>
      <c r="K210" s="25" t="e">
        <f>IF($K$3&lt;=#REF!,$D210*(1+(#REF!/100))^$K$3,0)</f>
        <v>#REF!</v>
      </c>
      <c r="L210" s="25" t="e">
        <f>IF($L$3&lt;=#REF!,$D210*(1+(#REF!/100))^$L$3,0)</f>
        <v>#REF!</v>
      </c>
      <c r="M210" s="25" t="e">
        <f>IF($M$3&lt;=#REF!,$D210*(1+(#REF!/100))^$M$3,0)</f>
        <v>#REF!</v>
      </c>
      <c r="N210" s="25" t="e">
        <f>IF($N$3&lt;=#REF!,$D210*(1+(#REF!/100))^$N$3,0)</f>
        <v>#REF!</v>
      </c>
      <c r="O210" s="25" t="e">
        <f>IF($O$3&lt;=#REF!,$D210*(1+(#REF!/100))^$O$3,0)</f>
        <v>#REF!</v>
      </c>
      <c r="P210" s="25" t="e">
        <f>IF($P$3&lt;=#REF!,$D210*(1+(#REF!/100))^$P$3,0)</f>
        <v>#REF!</v>
      </c>
      <c r="Q210" s="25" t="e">
        <f>IF($Q$3&lt;=#REF!,$D210*(1+(#REF!/100))^$Q$3,0)</f>
        <v>#REF!</v>
      </c>
      <c r="R210" s="25" t="e">
        <f>IF($R$3&lt;=#REF!,$D210*(1+(#REF!/100))^$R$3,0)</f>
        <v>#REF!</v>
      </c>
      <c r="S210" s="25" t="e">
        <f>IF($S$3&lt;=#REF!,$D210*(1+(#REF!/100))^$S$3,0)</f>
        <v>#REF!</v>
      </c>
      <c r="T210" s="25" t="e">
        <f>IF($T$3&lt;=#REF!,$D210*(1+(#REF!/100))^$T$3,0)</f>
        <v>#REF!</v>
      </c>
      <c r="U210" s="25" t="e">
        <f>IF($U$3&lt;=#REF!,$D210*(1+(#REF!/100))^$U$3,0)</f>
        <v>#REF!</v>
      </c>
      <c r="V210" s="25" t="e">
        <f>IF($V$3&lt;=#REF!,$D210*(1+(#REF!/100))^$V$3,0)</f>
        <v>#REF!</v>
      </c>
      <c r="W210" s="25" t="e">
        <f>IF($W$3&lt;=#REF!,$D210*(1+(#REF!/100))^$W$3,0)</f>
        <v>#REF!</v>
      </c>
      <c r="X210" s="25" t="e">
        <f>IF($X$3&lt;=#REF!,$D210*(1+(#REF!/100))^$X$3,0)</f>
        <v>#REF!</v>
      </c>
      <c r="Y210" s="25" t="e">
        <f>IF($Y$3&lt;=#REF!,$D210*(1+(#REF!/100))^$Y$3,0)</f>
        <v>#REF!</v>
      </c>
      <c r="Z210" s="25" t="e">
        <f>IF($Z$3&lt;=#REF!,$D210*(1+(#REF!/100))^$Z$3,0)</f>
        <v>#REF!</v>
      </c>
      <c r="AA210" s="25" t="e">
        <f>IF($AA$3&lt;=#REF!,$D210*(1+(#REF!/100))^$AA$3,0)</f>
        <v>#REF!</v>
      </c>
      <c r="AB210" s="25" t="e">
        <f>IF($AB$3&lt;=#REF!,$D210*(1+(#REF!/100))^$AB$3,0)</f>
        <v>#REF!</v>
      </c>
      <c r="AC210" s="25" t="e">
        <f>IF($AC$3&lt;=#REF!,$D210*(1+(#REF!/100))^$AC$3,0)</f>
        <v>#REF!</v>
      </c>
      <c r="AD210" s="25" t="e">
        <f>IF($AD$3&lt;=#REF!,$D210*(1+(#REF!/100))^$AD$3,0)</f>
        <v>#REF!</v>
      </c>
      <c r="AE210" s="25" t="e">
        <f>IF($AE$3&lt;=#REF!,$D210*(1+(#REF!/100))^$AE$3,0)</f>
        <v>#REF!</v>
      </c>
      <c r="AF210" s="25" t="e">
        <f>IF($AF$3&lt;=#REF!,$D210*(1+(#REF!/100))^$AF$3,0)</f>
        <v>#REF!</v>
      </c>
      <c r="AG210" s="25" t="e">
        <f>IF($AG$3&lt;=#REF!,$D210*(1+(#REF!/100))^$AG$3,0)</f>
        <v>#REF!</v>
      </c>
      <c r="AH210" s="25" t="e">
        <f>IF($AH$3&lt;=#REF!,$D210*(1+(#REF!/100))^$AH$3,0)</f>
        <v>#REF!</v>
      </c>
      <c r="AI210" s="25" t="e">
        <f>IF($AI$3&lt;=#REF!,$D210*(1+(#REF!/100))^$AI$3,0)</f>
        <v>#REF!</v>
      </c>
      <c r="AJ210" s="17" t="e">
        <f>IF($AJ$3&lt;=#REF!,$D210*(1+(#REF!/100))^$AJ$3,0)</f>
        <v>#REF!</v>
      </c>
      <c r="AK210" s="17" t="e">
        <f>IF($AK$3&lt;=#REF!,$D210*(1+(#REF!/100))^$AK$3,0)</f>
        <v>#REF!</v>
      </c>
      <c r="AL210" s="17" t="e">
        <f>IF($AL$3&lt;=#REF!,$D210*(1+(#REF!/100))^$AL$3,0)</f>
        <v>#REF!</v>
      </c>
      <c r="AM210" s="17" t="e">
        <f>IF($AM$3&lt;=#REF!,$D210*(1+(#REF!/100))^$AM$3,0)</f>
        <v>#REF!</v>
      </c>
      <c r="AN210" s="17" t="e">
        <f>IF($AN$3&lt;=#REF!,$D210*(1+(#REF!/100))^$AN$3,0)</f>
        <v>#REF!</v>
      </c>
      <c r="AO210" s="17" t="e">
        <f>IF($AO$3&lt;=#REF!,$D210*(1+(#REF!/100))^$AO$3,0)</f>
        <v>#REF!</v>
      </c>
      <c r="AP210" s="17" t="e">
        <f>IF($AP$3&lt;=#REF!,$D210*(1+(#REF!/100))^$AP$3,0)</f>
        <v>#REF!</v>
      </c>
      <c r="AQ210" s="17" t="e">
        <f>IF($AQ$3&lt;=#REF!,$D210*(1+(#REF!/100))^$AQ$3,0)</f>
        <v>#REF!</v>
      </c>
      <c r="AR210" s="17" t="e">
        <f>IF($AR$3&lt;=#REF!,$D210*(1+(#REF!/100))^$AR$3,0)</f>
        <v>#REF!</v>
      </c>
      <c r="AS210" s="17" t="e">
        <f>IF($AS$3&lt;=#REF!,$D210*(1+(#REF!/100))^$AS$3,0)</f>
        <v>#REF!</v>
      </c>
    </row>
    <row r="211" spans="2:45" x14ac:dyDescent="0.25">
      <c r="B211" s="2" t="e">
        <f>#REF!</f>
        <v>#REF!</v>
      </c>
      <c r="C211" s="2">
        <v>1000</v>
      </c>
      <c r="D211" s="19" t="e">
        <f>#REF!*#REF!</f>
        <v>#REF!</v>
      </c>
      <c r="E211" s="17" t="e">
        <f>NPV(#REF!,'Costos operativos proyectados'!F211:AI211)</f>
        <v>#REF!</v>
      </c>
      <c r="F211" s="17" t="e">
        <f>IF($F$3&lt;=#REF!,$D211*(1+(#REF!/100))^$F$3,0)</f>
        <v>#REF!</v>
      </c>
      <c r="G211" s="17" t="e">
        <f>IF($G$3&lt;=#REF!,$D211*(1+(#REF!/100))^$G$3,0)</f>
        <v>#REF!</v>
      </c>
      <c r="H211" s="17" t="e">
        <f>IF($H$3&lt;=#REF!,$D211*(1+(#REF!/100))^$H$3,0)</f>
        <v>#REF!</v>
      </c>
      <c r="I211" s="17" t="e">
        <f>IF($I$3&lt;=#REF!,$D211*(1+(#REF!/100))^$I$3,0)</f>
        <v>#REF!</v>
      </c>
      <c r="J211" s="17" t="e">
        <f>IF($J$3&lt;=#REF!,$D211*(1+(#REF!/100))^$J$3,0)</f>
        <v>#REF!</v>
      </c>
      <c r="K211" s="17" t="e">
        <f>IF($K$3&lt;=#REF!,$D211*(1+(#REF!/100))^$K$3,0)</f>
        <v>#REF!</v>
      </c>
      <c r="L211" s="17" t="e">
        <f>IF($L$3&lt;=#REF!,$D211*(1+(#REF!/100))^$L$3,0)</f>
        <v>#REF!</v>
      </c>
      <c r="M211" s="17" t="e">
        <f>IF($M$3&lt;=#REF!,$D211*(1+(#REF!/100))^$M$3,0)</f>
        <v>#REF!</v>
      </c>
      <c r="N211" s="25" t="e">
        <f>IF($N$3&lt;=#REF!,$D211*(1+(#REF!/100))^$N$3,0)</f>
        <v>#REF!</v>
      </c>
      <c r="O211" s="17" t="e">
        <f>IF($O$3&lt;=#REF!,$D211*(1+(#REF!/100))^$O$3,0)</f>
        <v>#REF!</v>
      </c>
      <c r="P211" s="25" t="e">
        <f>IF($P$3&lt;=#REF!,$D211*(1+(#REF!/100))^$P$3,0)</f>
        <v>#REF!</v>
      </c>
      <c r="Q211" s="17" t="e">
        <f>IF($Q$3&lt;=#REF!,$D211*(1+(#REF!/100))^$Q$3,0)</f>
        <v>#REF!</v>
      </c>
      <c r="R211" s="17" t="e">
        <f>IF($R$3&lt;=#REF!,$D211*(1+(#REF!/100))^$R$3,0)</f>
        <v>#REF!</v>
      </c>
      <c r="S211" s="17" t="e">
        <f>IF($S$3&lt;=#REF!,$D211*(1+(#REF!/100))^$S$3,0)</f>
        <v>#REF!</v>
      </c>
      <c r="T211" s="17" t="e">
        <f>IF($T$3&lt;=#REF!,$D211*(1+(#REF!/100))^$T$3,0)</f>
        <v>#REF!</v>
      </c>
      <c r="U211" s="17" t="e">
        <f>IF($U$3&lt;=#REF!,$D211*(1+(#REF!/100))^$U$3,0)</f>
        <v>#REF!</v>
      </c>
      <c r="V211" s="17" t="e">
        <f>IF($V$3&lt;=#REF!,$D211*(1+(#REF!/100))^$V$3,0)</f>
        <v>#REF!</v>
      </c>
      <c r="W211" s="17" t="e">
        <f>IF($W$3&lt;=#REF!,$D211*(1+(#REF!/100))^$W$3,0)</f>
        <v>#REF!</v>
      </c>
      <c r="X211" s="25" t="e">
        <f>IF($X$3&lt;=#REF!,$D211*(1+(#REF!/100))^$X$3,0)</f>
        <v>#REF!</v>
      </c>
      <c r="Y211" s="17" t="e">
        <f>IF($Y$3&lt;=#REF!,$D211*(1+(#REF!/100))^$Y$3,0)</f>
        <v>#REF!</v>
      </c>
      <c r="Z211" s="17" t="e">
        <f>IF($Z$3&lt;=#REF!,$D211*(1+(#REF!/100))^$Z$3,0)</f>
        <v>#REF!</v>
      </c>
      <c r="AA211" s="17" t="e">
        <f>IF($AA$3&lt;=#REF!,$D211*(1+(#REF!/100))^$AA$3,0)</f>
        <v>#REF!</v>
      </c>
      <c r="AB211" s="17" t="e">
        <f>IF($AB$3&lt;=#REF!,$D211*(1+(#REF!/100))^$AB$3,0)</f>
        <v>#REF!</v>
      </c>
      <c r="AC211" s="17" t="e">
        <f>IF($AC$3&lt;=#REF!,$D211*(1+(#REF!/100))^$AC$3,0)</f>
        <v>#REF!</v>
      </c>
      <c r="AD211" s="17" t="e">
        <f>IF($AD$3&lt;=#REF!,$D211*(1+(#REF!/100))^$AD$3,0)</f>
        <v>#REF!</v>
      </c>
      <c r="AE211" s="17" t="e">
        <f>IF($AE$3&lt;=#REF!,$D211*(1+(#REF!/100))^$AE$3,0)</f>
        <v>#REF!</v>
      </c>
      <c r="AF211" s="17" t="e">
        <f>IF($AF$3&lt;=#REF!,$D211*(1+(#REF!/100))^$AF$3,0)</f>
        <v>#REF!</v>
      </c>
      <c r="AG211" s="17" t="e">
        <f>IF($AG$3&lt;=#REF!,$D211*(1+(#REF!/100))^$AG$3,0)</f>
        <v>#REF!</v>
      </c>
      <c r="AH211" s="17" t="e">
        <f>IF($AH$3&lt;=#REF!,$D211*(1+(#REF!/100))^$AH$3,0)</f>
        <v>#REF!</v>
      </c>
      <c r="AI211" s="17" t="e">
        <f>IF($AI$3&lt;=#REF!,$D211*(1+(#REF!/100))^$AI$3,0)</f>
        <v>#REF!</v>
      </c>
      <c r="AJ211" s="17" t="e">
        <f>IF($AJ$3&lt;=#REF!,$D211*(1+(#REF!/100))^$AJ$3,0)</f>
        <v>#REF!</v>
      </c>
      <c r="AK211" s="17" t="e">
        <f>IF($AK$3&lt;=#REF!,$D211*(1+(#REF!/100))^$AK$3,0)</f>
        <v>#REF!</v>
      </c>
      <c r="AL211" s="17" t="e">
        <f>IF($AL$3&lt;=#REF!,$D211*(1+(#REF!/100))^$AL$3,0)</f>
        <v>#REF!</v>
      </c>
      <c r="AM211" s="17" t="e">
        <f>IF($AM$3&lt;=#REF!,$D211*(1+(#REF!/100))^$AM$3,0)</f>
        <v>#REF!</v>
      </c>
      <c r="AN211" s="17" t="e">
        <f>IF($AN$3&lt;=#REF!,$D211*(1+(#REF!/100))^$AN$3,0)</f>
        <v>#REF!</v>
      </c>
      <c r="AO211" s="17" t="e">
        <f>IF($AO$3&lt;=#REF!,$D211*(1+(#REF!/100))^$AO$3,0)</f>
        <v>#REF!</v>
      </c>
      <c r="AP211" s="17" t="e">
        <f>IF($AP$3&lt;=#REF!,$D211*(1+(#REF!/100))^$AP$3,0)</f>
        <v>#REF!</v>
      </c>
      <c r="AQ211" s="17" t="e">
        <f>IF($AQ$3&lt;=#REF!,$D211*(1+(#REF!/100))^$AQ$3,0)</f>
        <v>#REF!</v>
      </c>
      <c r="AR211" s="17" t="e">
        <f>IF($AR$3&lt;=#REF!,$D211*(1+(#REF!/100))^$AR$3,0)</f>
        <v>#REF!</v>
      </c>
      <c r="AS211" s="17" t="e">
        <f>IF($AS$3&lt;=#REF!,$D211*(1+(#REF!/100))^$AS$3,0)</f>
        <v>#REF!</v>
      </c>
    </row>
    <row r="212" spans="2:45" x14ac:dyDescent="0.25">
      <c r="B212" s="2" t="e">
        <f>#REF!</f>
        <v>#REF!</v>
      </c>
      <c r="C212" s="24">
        <v>795</v>
      </c>
      <c r="D212" s="19" t="e">
        <f>#REF!*#REF!</f>
        <v>#REF!</v>
      </c>
      <c r="E212" s="17" t="e">
        <f>NPV(#REF!,'Costos operativos proyectados'!F212:AI212)</f>
        <v>#REF!</v>
      </c>
      <c r="F212" s="25" t="e">
        <f>IF($F$3&lt;=#REF!,$D212*(1+(#REF!/100))^$F$3,0)</f>
        <v>#REF!</v>
      </c>
      <c r="G212" s="25" t="e">
        <f>IF($G$3&lt;=#REF!,$D212*(1+(#REF!/100))^$G$3,0)</f>
        <v>#REF!</v>
      </c>
      <c r="H212" s="25" t="e">
        <f>IF($H$3&lt;=#REF!,$D212*(1+(#REF!/100))^$H$3,0)</f>
        <v>#REF!</v>
      </c>
      <c r="I212" s="25" t="e">
        <f>IF($I$3&lt;=#REF!,$D212*(1+(#REF!/100))^$I$3,0)</f>
        <v>#REF!</v>
      </c>
      <c r="J212" s="25" t="e">
        <f>IF($J$3&lt;=#REF!,$D212*(1+(#REF!/100))^$J$3,0)</f>
        <v>#REF!</v>
      </c>
      <c r="K212" s="25" t="e">
        <f>IF($K$3&lt;=#REF!,$D212*(1+(#REF!/100))^$K$3,0)</f>
        <v>#REF!</v>
      </c>
      <c r="L212" s="25" t="e">
        <f>IF($L$3&lt;=#REF!,$D212*(1+(#REF!/100))^$L$3,0)</f>
        <v>#REF!</v>
      </c>
      <c r="M212" s="25" t="e">
        <f>IF($M$3&lt;=#REF!,$D212*(1+(#REF!/100))^$M$3,0)</f>
        <v>#REF!</v>
      </c>
      <c r="N212" s="25" t="e">
        <f>IF($N$3&lt;=#REF!,$D212*(1+(#REF!/100))^$N$3,0)</f>
        <v>#REF!</v>
      </c>
      <c r="O212" s="25" t="e">
        <f>IF($O$3&lt;=#REF!,$D212*(1+(#REF!/100))^$O$3,0)</f>
        <v>#REF!</v>
      </c>
      <c r="P212" s="25" t="e">
        <f>IF($P$3&lt;=#REF!,$D212*(1+(#REF!/100))^$P$3,0)</f>
        <v>#REF!</v>
      </c>
      <c r="Q212" s="25" t="e">
        <f>IF($Q$3&lt;=#REF!,$D212*(1+(#REF!/100))^$Q$3,0)</f>
        <v>#REF!</v>
      </c>
      <c r="R212" s="25" t="e">
        <f>IF($R$3&lt;=#REF!,$D212*(1+(#REF!/100))^$R$3,0)</f>
        <v>#REF!</v>
      </c>
      <c r="S212" s="25" t="e">
        <f>IF($S$3&lt;=#REF!,$D212*(1+(#REF!/100))^$S$3,0)</f>
        <v>#REF!</v>
      </c>
      <c r="T212" s="25" t="e">
        <f>IF($T$3&lt;=#REF!,$D212*(1+(#REF!/100))^$T$3,0)</f>
        <v>#REF!</v>
      </c>
      <c r="U212" s="25" t="e">
        <f>IF($U$3&lt;=#REF!,$D212*(1+(#REF!/100))^$U$3,0)</f>
        <v>#REF!</v>
      </c>
      <c r="V212" s="25" t="e">
        <f>IF($V$3&lt;=#REF!,$D212*(1+(#REF!/100))^$V$3,0)</f>
        <v>#REF!</v>
      </c>
      <c r="W212" s="25" t="e">
        <f>IF($W$3&lt;=#REF!,$D212*(1+(#REF!/100))^$W$3,0)</f>
        <v>#REF!</v>
      </c>
      <c r="X212" s="25" t="e">
        <f>IF($X$3&lt;=#REF!,$D212*(1+(#REF!/100))^$X$3,0)</f>
        <v>#REF!</v>
      </c>
      <c r="Y212" s="25" t="e">
        <f>IF($Y$3&lt;=#REF!,$D212*(1+(#REF!/100))^$Y$3,0)</f>
        <v>#REF!</v>
      </c>
      <c r="Z212" s="25" t="e">
        <f>IF($Z$3&lt;=#REF!,$D212*(1+(#REF!/100))^$Z$3,0)</f>
        <v>#REF!</v>
      </c>
      <c r="AA212" s="25" t="e">
        <f>IF($AA$3&lt;=#REF!,$D212*(1+(#REF!/100))^$AA$3,0)</f>
        <v>#REF!</v>
      </c>
      <c r="AB212" s="25" t="e">
        <f>IF($AB$3&lt;=#REF!,$D212*(1+(#REF!/100))^$AB$3,0)</f>
        <v>#REF!</v>
      </c>
      <c r="AC212" s="25" t="e">
        <f>IF($AC$3&lt;=#REF!,$D212*(1+(#REF!/100))^$AC$3,0)</f>
        <v>#REF!</v>
      </c>
      <c r="AD212" s="25" t="e">
        <f>IF($AD$3&lt;=#REF!,$D212*(1+(#REF!/100))^$AD$3,0)</f>
        <v>#REF!</v>
      </c>
      <c r="AE212" s="25" t="e">
        <f>IF($AE$3&lt;=#REF!,$D212*(1+(#REF!/100))^$AE$3,0)</f>
        <v>#REF!</v>
      </c>
      <c r="AF212" s="25" t="e">
        <f>IF($AF$3&lt;=#REF!,$D212*(1+(#REF!/100))^$AF$3,0)</f>
        <v>#REF!</v>
      </c>
      <c r="AG212" s="25" t="e">
        <f>IF($AG$3&lt;=#REF!,$D212*(1+(#REF!/100))^$AG$3,0)</f>
        <v>#REF!</v>
      </c>
      <c r="AH212" s="25" t="e">
        <f>IF($AH$3&lt;=#REF!,$D212*(1+(#REF!/100))^$AH$3,0)</f>
        <v>#REF!</v>
      </c>
      <c r="AI212" s="25" t="e">
        <f>IF($AI$3&lt;=#REF!,$D212*(1+(#REF!/100))^$AI$3,0)</f>
        <v>#REF!</v>
      </c>
      <c r="AJ212" s="17" t="e">
        <f>IF($AJ$3&lt;=#REF!,$D212*(1+(#REF!/100))^$AJ$3,0)</f>
        <v>#REF!</v>
      </c>
      <c r="AK212" s="17" t="e">
        <f>IF($AK$3&lt;=#REF!,$D212*(1+(#REF!/100))^$AK$3,0)</f>
        <v>#REF!</v>
      </c>
      <c r="AL212" s="17" t="e">
        <f>IF($AL$3&lt;=#REF!,$D212*(1+(#REF!/100))^$AL$3,0)</f>
        <v>#REF!</v>
      </c>
      <c r="AM212" s="17" t="e">
        <f>IF($AM$3&lt;=#REF!,$D212*(1+(#REF!/100))^$AM$3,0)</f>
        <v>#REF!</v>
      </c>
      <c r="AN212" s="17" t="e">
        <f>IF($AN$3&lt;=#REF!,$D212*(1+(#REF!/100))^$AN$3,0)</f>
        <v>#REF!</v>
      </c>
      <c r="AO212" s="17" t="e">
        <f>IF($AO$3&lt;=#REF!,$D212*(1+(#REF!/100))^$AO$3,0)</f>
        <v>#REF!</v>
      </c>
      <c r="AP212" s="17" t="e">
        <f>IF($AP$3&lt;=#REF!,$D212*(1+(#REF!/100))^$AP$3,0)</f>
        <v>#REF!</v>
      </c>
      <c r="AQ212" s="17" t="e">
        <f>IF($AQ$3&lt;=#REF!,$D212*(1+(#REF!/100))^$AQ$3,0)</f>
        <v>#REF!</v>
      </c>
      <c r="AR212" s="17" t="e">
        <f>IF($AR$3&lt;=#REF!,$D212*(1+(#REF!/100))^$AR$3,0)</f>
        <v>#REF!</v>
      </c>
      <c r="AS212" s="17" t="e">
        <f>IF($AS$3&lt;=#REF!,$D212*(1+(#REF!/100))^$AS$3,0)</f>
        <v>#REF!</v>
      </c>
    </row>
    <row r="213" spans="2:45" x14ac:dyDescent="0.25">
      <c r="B213" s="2" t="e">
        <f>#REF!</f>
        <v>#REF!</v>
      </c>
      <c r="C213" s="22">
        <v>500</v>
      </c>
      <c r="D213" s="19" t="e">
        <f>#REF!*#REF!</f>
        <v>#REF!</v>
      </c>
      <c r="E213" s="17" t="e">
        <f>NPV(#REF!,'Costos operativos proyectados'!F213:AI213)</f>
        <v>#REF!</v>
      </c>
      <c r="F213" s="25" t="e">
        <f>IF($F$3&lt;=#REF!,$D213*(1+(#REF!/100))^$F$3,0)</f>
        <v>#REF!</v>
      </c>
      <c r="G213" s="25" t="e">
        <f>IF($G$3&lt;=#REF!,$D213*(1+(#REF!/100))^$G$3,0)</f>
        <v>#REF!</v>
      </c>
      <c r="H213" s="25" t="e">
        <f>IF($H$3&lt;=#REF!,$D213*(1+(#REF!/100))^$H$3,0)</f>
        <v>#REF!</v>
      </c>
      <c r="I213" s="25" t="e">
        <f>IF($I$3&lt;=#REF!,$D213*(1+(#REF!/100))^$I$3,0)</f>
        <v>#REF!</v>
      </c>
      <c r="J213" s="25" t="e">
        <f>IF($J$3&lt;=#REF!,$D213*(1+(#REF!/100))^$J$3,0)</f>
        <v>#REF!</v>
      </c>
      <c r="K213" s="25" t="e">
        <f>IF($K$3&lt;=#REF!,$D213*(1+(#REF!/100))^$K$3,0)</f>
        <v>#REF!</v>
      </c>
      <c r="L213" s="25" t="e">
        <f>IF($L$3&lt;=#REF!,$D213*(1+(#REF!/100))^$L$3,0)</f>
        <v>#REF!</v>
      </c>
      <c r="M213" s="25" t="e">
        <f>IF($M$3&lt;=#REF!,$D213*(1+(#REF!/100))^$M$3,0)</f>
        <v>#REF!</v>
      </c>
      <c r="N213" s="25" t="e">
        <f>IF($N$3&lt;=#REF!,$D213*(1+(#REF!/100))^$N$3,0)</f>
        <v>#REF!</v>
      </c>
      <c r="O213" s="25" t="e">
        <f>IF($O$3&lt;=#REF!,$D213*(1+(#REF!/100))^$O$3,0)</f>
        <v>#REF!</v>
      </c>
      <c r="P213" s="25" t="e">
        <f>IF($P$3&lt;=#REF!,$D213*(1+(#REF!/100))^$P$3,0)</f>
        <v>#REF!</v>
      </c>
      <c r="Q213" s="25" t="e">
        <f>IF($Q$3&lt;=#REF!,$D213*(1+(#REF!/100))^$Q$3,0)</f>
        <v>#REF!</v>
      </c>
      <c r="R213" s="25" t="e">
        <f>IF($R$3&lt;=#REF!,$D213*(1+(#REF!/100))^$R$3,0)</f>
        <v>#REF!</v>
      </c>
      <c r="S213" s="25" t="e">
        <f>IF($S$3&lt;=#REF!,$D213*(1+(#REF!/100))^$S$3,0)</f>
        <v>#REF!</v>
      </c>
      <c r="T213" s="25" t="e">
        <f>IF($T$3&lt;=#REF!,$D213*(1+(#REF!/100))^$T$3,0)</f>
        <v>#REF!</v>
      </c>
      <c r="U213" s="25" t="e">
        <f>IF($U$3&lt;=#REF!,$D213*(1+(#REF!/100))^$U$3,0)</f>
        <v>#REF!</v>
      </c>
      <c r="V213" s="25" t="e">
        <f>IF($V$3&lt;=#REF!,$D213*(1+(#REF!/100))^$V$3,0)</f>
        <v>#REF!</v>
      </c>
      <c r="W213" s="25" t="e">
        <f>IF($W$3&lt;=#REF!,$D213*(1+(#REF!/100))^$W$3,0)</f>
        <v>#REF!</v>
      </c>
      <c r="X213" s="25" t="e">
        <f>IF($X$3&lt;=#REF!,$D213*(1+(#REF!/100))^$X$3,0)</f>
        <v>#REF!</v>
      </c>
      <c r="Y213" s="25" t="e">
        <f>IF($Y$3&lt;=#REF!,$D213*(1+(#REF!/100))^$Y$3,0)</f>
        <v>#REF!</v>
      </c>
      <c r="Z213" s="25" t="e">
        <f>IF($Z$3&lt;=#REF!,$D213*(1+(#REF!/100))^$Z$3,0)</f>
        <v>#REF!</v>
      </c>
      <c r="AA213" s="25" t="e">
        <f>IF($AA$3&lt;=#REF!,$D213*(1+(#REF!/100))^$AA$3,0)</f>
        <v>#REF!</v>
      </c>
      <c r="AB213" s="25" t="e">
        <f>IF($AB$3&lt;=#REF!,$D213*(1+(#REF!/100))^$AB$3,0)</f>
        <v>#REF!</v>
      </c>
      <c r="AC213" s="25" t="e">
        <f>IF($AC$3&lt;=#REF!,$D213*(1+(#REF!/100))^$AC$3,0)</f>
        <v>#REF!</v>
      </c>
      <c r="AD213" s="25" t="e">
        <f>IF($AD$3&lt;=#REF!,$D213*(1+(#REF!/100))^$AD$3,0)</f>
        <v>#REF!</v>
      </c>
      <c r="AE213" s="25" t="e">
        <f>IF($AE$3&lt;=#REF!,$D213*(1+(#REF!/100))^$AE$3,0)</f>
        <v>#REF!</v>
      </c>
      <c r="AF213" s="25" t="e">
        <f>IF($AF$3&lt;=#REF!,$D213*(1+(#REF!/100))^$AF$3,0)</f>
        <v>#REF!</v>
      </c>
      <c r="AG213" s="25" t="e">
        <f>IF($AG$3&lt;=#REF!,$D213*(1+(#REF!/100))^$AG$3,0)</f>
        <v>#REF!</v>
      </c>
      <c r="AH213" s="25" t="e">
        <f>IF($AH$3&lt;=#REF!,$D213*(1+(#REF!/100))^$AH$3,0)</f>
        <v>#REF!</v>
      </c>
      <c r="AI213" s="25" t="e">
        <f>IF($AI$3&lt;=#REF!,$D213*(1+(#REF!/100))^$AI$3,0)</f>
        <v>#REF!</v>
      </c>
      <c r="AJ213" s="17" t="e">
        <f>IF($AJ$3&lt;=#REF!,$D213*(1+(#REF!/100))^$AJ$3,0)</f>
        <v>#REF!</v>
      </c>
      <c r="AK213" s="17" t="e">
        <f>IF($AK$3&lt;=#REF!,$D213*(1+(#REF!/100))^$AK$3,0)</f>
        <v>#REF!</v>
      </c>
      <c r="AL213" s="17" t="e">
        <f>IF($AL$3&lt;=#REF!,$D213*(1+(#REF!/100))^$AL$3,0)</f>
        <v>#REF!</v>
      </c>
      <c r="AM213" s="17" t="e">
        <f>IF($AM$3&lt;=#REF!,$D213*(1+(#REF!/100))^$AM$3,0)</f>
        <v>#REF!</v>
      </c>
      <c r="AN213" s="17" t="e">
        <f>IF($AN$3&lt;=#REF!,$D213*(1+(#REF!/100))^$AN$3,0)</f>
        <v>#REF!</v>
      </c>
      <c r="AO213" s="17" t="e">
        <f>IF($AO$3&lt;=#REF!,$D213*(1+(#REF!/100))^$AO$3,0)</f>
        <v>#REF!</v>
      </c>
      <c r="AP213" s="17" t="e">
        <f>IF($AP$3&lt;=#REF!,$D213*(1+(#REF!/100))^$AP$3,0)</f>
        <v>#REF!</v>
      </c>
      <c r="AQ213" s="17" t="e">
        <f>IF($AQ$3&lt;=#REF!,$D213*(1+(#REF!/100))^$AQ$3,0)</f>
        <v>#REF!</v>
      </c>
      <c r="AR213" s="17" t="e">
        <f>IF($AR$3&lt;=#REF!,$D213*(1+(#REF!/100))^$AR$3,0)</f>
        <v>#REF!</v>
      </c>
      <c r="AS213" s="17" t="e">
        <f>IF($AS$3&lt;=#REF!,$D213*(1+(#REF!/100))^$AS$3,0)</f>
        <v>#REF!</v>
      </c>
    </row>
    <row r="214" spans="2:45" x14ac:dyDescent="0.25">
      <c r="B214" s="2" t="e">
        <f>#REF!</f>
        <v>#REF!</v>
      </c>
      <c r="C214" s="20">
        <v>477</v>
      </c>
      <c r="D214" s="19" t="e">
        <f>#REF!*#REF!</f>
        <v>#REF!</v>
      </c>
      <c r="E214" s="17" t="e">
        <f>NPV(#REF!,'Costos operativos proyectados'!F214:AI214)</f>
        <v>#REF!</v>
      </c>
      <c r="F214" s="25" t="e">
        <f>IF($F$3&lt;=#REF!,$D214*(1+(#REF!/100))^$F$3,0)</f>
        <v>#REF!</v>
      </c>
      <c r="G214" s="25" t="e">
        <f>IF($G$3&lt;=#REF!,$D214*(1+(#REF!/100))^$G$3,0)</f>
        <v>#REF!</v>
      </c>
      <c r="H214" s="25" t="e">
        <f>IF($H$3&lt;=#REF!,$D214*(1+(#REF!/100))^$H$3,0)</f>
        <v>#REF!</v>
      </c>
      <c r="I214" s="25" t="e">
        <f>IF($I$3&lt;=#REF!,$D214*(1+(#REF!/100))^$I$3,0)</f>
        <v>#REF!</v>
      </c>
      <c r="J214" s="25" t="e">
        <f>IF($J$3&lt;=#REF!,$D214*(1+(#REF!/100))^$J$3,0)</f>
        <v>#REF!</v>
      </c>
      <c r="K214" s="25" t="e">
        <f>IF($K$3&lt;=#REF!,$D214*(1+(#REF!/100))^$K$3,0)</f>
        <v>#REF!</v>
      </c>
      <c r="L214" s="25" t="e">
        <f>IF($L$3&lt;=#REF!,$D214*(1+(#REF!/100))^$L$3,0)</f>
        <v>#REF!</v>
      </c>
      <c r="M214" s="25" t="e">
        <f>IF($M$3&lt;=#REF!,$D214*(1+(#REF!/100))^$M$3,0)</f>
        <v>#REF!</v>
      </c>
      <c r="N214" s="25" t="e">
        <f>IF($N$3&lt;=#REF!,$D214*(1+(#REF!/100))^$N$3,0)</f>
        <v>#REF!</v>
      </c>
      <c r="O214" s="25" t="e">
        <f>IF($O$3&lt;=#REF!,$D214*(1+(#REF!/100))^$O$3,0)</f>
        <v>#REF!</v>
      </c>
      <c r="P214" s="25" t="e">
        <f>IF($P$3&lt;=#REF!,$D214*(1+(#REF!/100))^$P$3,0)</f>
        <v>#REF!</v>
      </c>
      <c r="Q214" s="25" t="e">
        <f>IF($Q$3&lt;=#REF!,$D214*(1+(#REF!/100))^$Q$3,0)</f>
        <v>#REF!</v>
      </c>
      <c r="R214" s="25" t="e">
        <f>IF($R$3&lt;=#REF!,$D214*(1+(#REF!/100))^$R$3,0)</f>
        <v>#REF!</v>
      </c>
      <c r="S214" s="25" t="e">
        <f>IF($S$3&lt;=#REF!,$D214*(1+(#REF!/100))^$S$3,0)</f>
        <v>#REF!</v>
      </c>
      <c r="T214" s="25" t="e">
        <f>IF($T$3&lt;=#REF!,$D214*(1+(#REF!/100))^$T$3,0)</f>
        <v>#REF!</v>
      </c>
      <c r="U214" s="25" t="e">
        <f>IF($U$3&lt;=#REF!,$D214*(1+(#REF!/100))^$U$3,0)</f>
        <v>#REF!</v>
      </c>
      <c r="V214" s="25" t="e">
        <f>IF($V$3&lt;=#REF!,$D214*(1+(#REF!/100))^$V$3,0)</f>
        <v>#REF!</v>
      </c>
      <c r="W214" s="25" t="e">
        <f>IF($W$3&lt;=#REF!,$D214*(1+(#REF!/100))^$W$3,0)</f>
        <v>#REF!</v>
      </c>
      <c r="X214" s="25" t="e">
        <f>IF($X$3&lt;=#REF!,$D214*(1+(#REF!/100))^$X$3,0)</f>
        <v>#REF!</v>
      </c>
      <c r="Y214" s="25" t="e">
        <f>IF($Y$3&lt;=#REF!,$D214*(1+(#REF!/100))^$Y$3,0)</f>
        <v>#REF!</v>
      </c>
      <c r="Z214" s="25" t="e">
        <f>IF($Z$3&lt;=#REF!,$D214*(1+(#REF!/100))^$Z$3,0)</f>
        <v>#REF!</v>
      </c>
      <c r="AA214" s="25" t="e">
        <f>IF($AA$3&lt;=#REF!,$D214*(1+(#REF!/100))^$AA$3,0)</f>
        <v>#REF!</v>
      </c>
      <c r="AB214" s="25" t="e">
        <f>IF($AB$3&lt;=#REF!,$D214*(1+(#REF!/100))^$AB$3,0)</f>
        <v>#REF!</v>
      </c>
      <c r="AC214" s="25" t="e">
        <f>IF($AC$3&lt;=#REF!,$D214*(1+(#REF!/100))^$AC$3,0)</f>
        <v>#REF!</v>
      </c>
      <c r="AD214" s="25" t="e">
        <f>IF($AD$3&lt;=#REF!,$D214*(1+(#REF!/100))^$AD$3,0)</f>
        <v>#REF!</v>
      </c>
      <c r="AE214" s="25" t="e">
        <f>IF($AE$3&lt;=#REF!,$D214*(1+(#REF!/100))^$AE$3,0)</f>
        <v>#REF!</v>
      </c>
      <c r="AF214" s="25" t="e">
        <f>IF($AF$3&lt;=#REF!,$D214*(1+(#REF!/100))^$AF$3,0)</f>
        <v>#REF!</v>
      </c>
      <c r="AG214" s="25" t="e">
        <f>IF($AG$3&lt;=#REF!,$D214*(1+(#REF!/100))^$AG$3,0)</f>
        <v>#REF!</v>
      </c>
      <c r="AH214" s="25" t="e">
        <f>IF($AH$3&lt;=#REF!,$D214*(1+(#REF!/100))^$AH$3,0)</f>
        <v>#REF!</v>
      </c>
      <c r="AI214" s="25" t="e">
        <f>IF($AI$3&lt;=#REF!,$D214*(1+(#REF!/100))^$AI$3,0)</f>
        <v>#REF!</v>
      </c>
      <c r="AJ214" s="17" t="e">
        <f>IF($AJ$3&lt;=#REF!,$D214*(1+(#REF!/100))^$AJ$3,0)</f>
        <v>#REF!</v>
      </c>
      <c r="AK214" s="17" t="e">
        <f>IF($AK$3&lt;=#REF!,$D214*(1+(#REF!/100))^$AK$3,0)</f>
        <v>#REF!</v>
      </c>
      <c r="AL214" s="17" t="e">
        <f>IF($AL$3&lt;=#REF!,$D214*(1+(#REF!/100))^$AL$3,0)</f>
        <v>#REF!</v>
      </c>
      <c r="AM214" s="17" t="e">
        <f>IF($AM$3&lt;=#REF!,$D214*(1+(#REF!/100))^$AM$3,0)</f>
        <v>#REF!</v>
      </c>
      <c r="AN214" s="17" t="e">
        <f>IF($AN$3&lt;=#REF!,$D214*(1+(#REF!/100))^$AN$3,0)</f>
        <v>#REF!</v>
      </c>
      <c r="AO214" s="17" t="e">
        <f>IF($AO$3&lt;=#REF!,$D214*(1+(#REF!/100))^$AO$3,0)</f>
        <v>#REF!</v>
      </c>
      <c r="AP214" s="17" t="e">
        <f>IF($AP$3&lt;=#REF!,$D214*(1+(#REF!/100))^$AP$3,0)</f>
        <v>#REF!</v>
      </c>
      <c r="AQ214" s="17" t="e">
        <f>IF($AQ$3&lt;=#REF!,$D214*(1+(#REF!/100))^$AQ$3,0)</f>
        <v>#REF!</v>
      </c>
      <c r="AR214" s="17" t="e">
        <f>IF($AR$3&lt;=#REF!,$D214*(1+(#REF!/100))^$AR$3,0)</f>
        <v>#REF!</v>
      </c>
      <c r="AS214" s="17" t="e">
        <f>IF($AS$3&lt;=#REF!,$D214*(1+(#REF!/100))^$AS$3,0)</f>
        <v>#REF!</v>
      </c>
    </row>
    <row r="215" spans="2:45" x14ac:dyDescent="0.25">
      <c r="B215" s="2" t="e">
        <f>#REF!</f>
        <v>#REF!</v>
      </c>
      <c r="C215" s="20">
        <v>350</v>
      </c>
      <c r="D215" s="19" t="e">
        <f>#REF!*#REF!</f>
        <v>#REF!</v>
      </c>
      <c r="E215" s="17" t="e">
        <f>NPV(#REF!,'Costos operativos proyectados'!F215:AI215)</f>
        <v>#REF!</v>
      </c>
      <c r="F215" s="25" t="e">
        <f>IF($F$3&lt;=#REF!,$D215*(1+(#REF!/100))^$F$3,0)</f>
        <v>#REF!</v>
      </c>
      <c r="G215" s="25" t="e">
        <f>IF($G$3&lt;=#REF!,$D215*(1+(#REF!/100))^$G$3,0)</f>
        <v>#REF!</v>
      </c>
      <c r="H215" s="25" t="e">
        <f>IF($H$3&lt;=#REF!,$D215*(1+(#REF!/100))^$H$3,0)</f>
        <v>#REF!</v>
      </c>
      <c r="I215" s="25" t="e">
        <f>IF($I$3&lt;=#REF!,$D215*(1+(#REF!/100))^$I$3,0)</f>
        <v>#REF!</v>
      </c>
      <c r="J215" s="25" t="e">
        <f>IF($J$3&lt;=#REF!,$D215*(1+(#REF!/100))^$J$3,0)</f>
        <v>#REF!</v>
      </c>
      <c r="K215" s="25" t="e">
        <f>IF($K$3&lt;=#REF!,$D215*(1+(#REF!/100))^$K$3,0)</f>
        <v>#REF!</v>
      </c>
      <c r="L215" s="25" t="e">
        <f>IF($L$3&lt;=#REF!,$D215*(1+(#REF!/100))^$L$3,0)</f>
        <v>#REF!</v>
      </c>
      <c r="M215" s="25" t="e">
        <f>IF($M$3&lt;=#REF!,$D215*(1+(#REF!/100))^$M$3,0)</f>
        <v>#REF!</v>
      </c>
      <c r="N215" s="25" t="e">
        <f>IF($N$3&lt;=#REF!,$D215*(1+(#REF!/100))^$N$3,0)</f>
        <v>#REF!</v>
      </c>
      <c r="O215" s="25" t="e">
        <f>IF($O$3&lt;=#REF!,$D215*(1+(#REF!/100))^$O$3,0)</f>
        <v>#REF!</v>
      </c>
      <c r="P215" s="25" t="e">
        <f>IF($P$3&lt;=#REF!,$D215*(1+(#REF!/100))^$P$3,0)</f>
        <v>#REF!</v>
      </c>
      <c r="Q215" s="25" t="e">
        <f>IF($Q$3&lt;=#REF!,$D215*(1+(#REF!/100))^$Q$3,0)</f>
        <v>#REF!</v>
      </c>
      <c r="R215" s="25" t="e">
        <f>IF($R$3&lt;=#REF!,$D215*(1+(#REF!/100))^$R$3,0)</f>
        <v>#REF!</v>
      </c>
      <c r="S215" s="25" t="e">
        <f>IF($S$3&lt;=#REF!,$D215*(1+(#REF!/100))^$S$3,0)</f>
        <v>#REF!</v>
      </c>
      <c r="T215" s="25" t="e">
        <f>IF($T$3&lt;=#REF!,$D215*(1+(#REF!/100))^$T$3,0)</f>
        <v>#REF!</v>
      </c>
      <c r="U215" s="25" t="e">
        <f>IF($U$3&lt;=#REF!,$D215*(1+(#REF!/100))^$U$3,0)</f>
        <v>#REF!</v>
      </c>
      <c r="V215" s="25" t="e">
        <f>IF($V$3&lt;=#REF!,$D215*(1+(#REF!/100))^$V$3,0)</f>
        <v>#REF!</v>
      </c>
      <c r="W215" s="25" t="e">
        <f>IF($W$3&lt;=#REF!,$D215*(1+(#REF!/100))^$W$3,0)</f>
        <v>#REF!</v>
      </c>
      <c r="X215" s="25" t="e">
        <f>IF($X$3&lt;=#REF!,$D215*(1+(#REF!/100))^$X$3,0)</f>
        <v>#REF!</v>
      </c>
      <c r="Y215" s="25" t="e">
        <f>IF($Y$3&lt;=#REF!,$D215*(1+(#REF!/100))^$Y$3,0)</f>
        <v>#REF!</v>
      </c>
      <c r="Z215" s="25" t="e">
        <f>IF($Z$3&lt;=#REF!,$D215*(1+(#REF!/100))^$Z$3,0)</f>
        <v>#REF!</v>
      </c>
      <c r="AA215" s="25" t="e">
        <f>IF($AA$3&lt;=#REF!,$D215*(1+(#REF!/100))^$AA$3,0)</f>
        <v>#REF!</v>
      </c>
      <c r="AB215" s="25" t="e">
        <f>IF($AB$3&lt;=#REF!,$D215*(1+(#REF!/100))^$AB$3,0)</f>
        <v>#REF!</v>
      </c>
      <c r="AC215" s="25" t="e">
        <f>IF($AC$3&lt;=#REF!,$D215*(1+(#REF!/100))^$AC$3,0)</f>
        <v>#REF!</v>
      </c>
      <c r="AD215" s="25" t="e">
        <f>IF($AD$3&lt;=#REF!,$D215*(1+(#REF!/100))^$AD$3,0)</f>
        <v>#REF!</v>
      </c>
      <c r="AE215" s="25" t="e">
        <f>IF($AE$3&lt;=#REF!,$D215*(1+(#REF!/100))^$AE$3,0)</f>
        <v>#REF!</v>
      </c>
      <c r="AF215" s="25" t="e">
        <f>IF($AF$3&lt;=#REF!,$D215*(1+(#REF!/100))^$AF$3,0)</f>
        <v>#REF!</v>
      </c>
      <c r="AG215" s="25" t="e">
        <f>IF($AG$3&lt;=#REF!,$D215*(1+(#REF!/100))^$AG$3,0)</f>
        <v>#REF!</v>
      </c>
      <c r="AH215" s="25" t="e">
        <f>IF($AH$3&lt;=#REF!,$D215*(1+(#REF!/100))^$AH$3,0)</f>
        <v>#REF!</v>
      </c>
      <c r="AI215" s="25" t="e">
        <f>IF($AI$3&lt;=#REF!,$D215*(1+(#REF!/100))^$AI$3,0)</f>
        <v>#REF!</v>
      </c>
      <c r="AJ215" s="17" t="e">
        <f>IF($AJ$3&lt;=#REF!,$D215*(1+(#REF!/100))^$AJ$3,0)</f>
        <v>#REF!</v>
      </c>
      <c r="AK215" s="17" t="e">
        <f>IF($AK$3&lt;=#REF!,$D215*(1+(#REF!/100))^$AK$3,0)</f>
        <v>#REF!</v>
      </c>
      <c r="AL215" s="17" t="e">
        <f>IF($AL$3&lt;=#REF!,$D215*(1+(#REF!/100))^$AL$3,0)</f>
        <v>#REF!</v>
      </c>
      <c r="AM215" s="17" t="e">
        <f>IF($AM$3&lt;=#REF!,$D215*(1+(#REF!/100))^$AM$3,0)</f>
        <v>#REF!</v>
      </c>
      <c r="AN215" s="17" t="e">
        <f>IF($AN$3&lt;=#REF!,$D215*(1+(#REF!/100))^$AN$3,0)</f>
        <v>#REF!</v>
      </c>
      <c r="AO215" s="17" t="e">
        <f>IF($AO$3&lt;=#REF!,$D215*(1+(#REF!/100))^$AO$3,0)</f>
        <v>#REF!</v>
      </c>
      <c r="AP215" s="17" t="e">
        <f>IF($AP$3&lt;=#REF!,$D215*(1+(#REF!/100))^$AP$3,0)</f>
        <v>#REF!</v>
      </c>
      <c r="AQ215" s="17" t="e">
        <f>IF($AQ$3&lt;=#REF!,$D215*(1+(#REF!/100))^$AQ$3,0)</f>
        <v>#REF!</v>
      </c>
      <c r="AR215" s="17" t="e">
        <f>IF($AR$3&lt;=#REF!,$D215*(1+(#REF!/100))^$AR$3,0)</f>
        <v>#REF!</v>
      </c>
      <c r="AS215" s="17" t="e">
        <f>IF($AS$3&lt;=#REF!,$D215*(1+(#REF!/100))^$AS$3,0)</f>
        <v>#REF!</v>
      </c>
    </row>
    <row r="216" spans="2:45" x14ac:dyDescent="0.25">
      <c r="B216" s="2" t="e">
        <f>#REF!</f>
        <v>#REF!</v>
      </c>
      <c r="C216" s="20">
        <v>336</v>
      </c>
      <c r="D216" s="19" t="e">
        <f>#REF!*#REF!</f>
        <v>#REF!</v>
      </c>
      <c r="E216" s="17" t="e">
        <f>NPV(#REF!,'Costos operativos proyectados'!F216:AI216)</f>
        <v>#REF!</v>
      </c>
      <c r="F216" s="25" t="e">
        <f>IF($F$3&lt;=#REF!,$D216*(1+(#REF!/100))^$F$3,0)</f>
        <v>#REF!</v>
      </c>
      <c r="G216" s="25" t="e">
        <f>IF($G$3&lt;=#REF!,$D216*(1+(#REF!/100))^$G$3,0)</f>
        <v>#REF!</v>
      </c>
      <c r="H216" s="25" t="e">
        <f>IF($H$3&lt;=#REF!,$D216*(1+(#REF!/100))^$H$3,0)</f>
        <v>#REF!</v>
      </c>
      <c r="I216" s="25" t="e">
        <f>IF($I$3&lt;=#REF!,$D216*(1+(#REF!/100))^$I$3,0)</f>
        <v>#REF!</v>
      </c>
      <c r="J216" s="25" t="e">
        <f>IF($J$3&lt;=#REF!,$D216*(1+(#REF!/100))^$J$3,0)</f>
        <v>#REF!</v>
      </c>
      <c r="K216" s="25" t="e">
        <f>IF($K$3&lt;=#REF!,$D216*(1+(#REF!/100))^$K$3,0)</f>
        <v>#REF!</v>
      </c>
      <c r="L216" s="25" t="e">
        <f>IF($L$3&lt;=#REF!,$D216*(1+(#REF!/100))^$L$3,0)</f>
        <v>#REF!</v>
      </c>
      <c r="M216" s="25" t="e">
        <f>IF($M$3&lt;=#REF!,$D216*(1+(#REF!/100))^$M$3,0)</f>
        <v>#REF!</v>
      </c>
      <c r="N216" s="25" t="e">
        <f>IF($N$3&lt;=#REF!,$D216*(1+(#REF!/100))^$N$3,0)</f>
        <v>#REF!</v>
      </c>
      <c r="O216" s="25" t="e">
        <f>IF($O$3&lt;=#REF!,$D216*(1+(#REF!/100))^$O$3,0)</f>
        <v>#REF!</v>
      </c>
      <c r="P216" s="25" t="e">
        <f>IF($P$3&lt;=#REF!,$D216*(1+(#REF!/100))^$P$3,0)</f>
        <v>#REF!</v>
      </c>
      <c r="Q216" s="25" t="e">
        <f>IF($Q$3&lt;=#REF!,$D216*(1+(#REF!/100))^$Q$3,0)</f>
        <v>#REF!</v>
      </c>
      <c r="R216" s="25" t="e">
        <f>IF($R$3&lt;=#REF!,$D216*(1+(#REF!/100))^$R$3,0)</f>
        <v>#REF!</v>
      </c>
      <c r="S216" s="25" t="e">
        <f>IF($S$3&lt;=#REF!,$D216*(1+(#REF!/100))^$S$3,0)</f>
        <v>#REF!</v>
      </c>
      <c r="T216" s="25" t="e">
        <f>IF($T$3&lt;=#REF!,$D216*(1+(#REF!/100))^$T$3,0)</f>
        <v>#REF!</v>
      </c>
      <c r="U216" s="25" t="e">
        <f>IF($U$3&lt;=#REF!,$D216*(1+(#REF!/100))^$U$3,0)</f>
        <v>#REF!</v>
      </c>
      <c r="V216" s="25" t="e">
        <f>IF($V$3&lt;=#REF!,$D216*(1+(#REF!/100))^$V$3,0)</f>
        <v>#REF!</v>
      </c>
      <c r="W216" s="25" t="e">
        <f>IF($W$3&lt;=#REF!,$D216*(1+(#REF!/100))^$W$3,0)</f>
        <v>#REF!</v>
      </c>
      <c r="X216" s="25" t="e">
        <f>IF($X$3&lt;=#REF!,$D216*(1+(#REF!/100))^$X$3,0)</f>
        <v>#REF!</v>
      </c>
      <c r="Y216" s="25" t="e">
        <f>IF($Y$3&lt;=#REF!,$D216*(1+(#REF!/100))^$Y$3,0)</f>
        <v>#REF!</v>
      </c>
      <c r="Z216" s="25" t="e">
        <f>IF($Z$3&lt;=#REF!,$D216*(1+(#REF!/100))^$Z$3,0)</f>
        <v>#REF!</v>
      </c>
      <c r="AA216" s="25" t="e">
        <f>IF($AA$3&lt;=#REF!,$D216*(1+(#REF!/100))^$AA$3,0)</f>
        <v>#REF!</v>
      </c>
      <c r="AB216" s="25" t="e">
        <f>IF($AB$3&lt;=#REF!,$D216*(1+(#REF!/100))^$AB$3,0)</f>
        <v>#REF!</v>
      </c>
      <c r="AC216" s="25" t="e">
        <f>IF($AC$3&lt;=#REF!,$D216*(1+(#REF!/100))^$AC$3,0)</f>
        <v>#REF!</v>
      </c>
      <c r="AD216" s="25" t="e">
        <f>IF($AD$3&lt;=#REF!,$D216*(1+(#REF!/100))^$AD$3,0)</f>
        <v>#REF!</v>
      </c>
      <c r="AE216" s="25" t="e">
        <f>IF($AE$3&lt;=#REF!,$D216*(1+(#REF!/100))^$AE$3,0)</f>
        <v>#REF!</v>
      </c>
      <c r="AF216" s="25" t="e">
        <f>IF($AF$3&lt;=#REF!,$D216*(1+(#REF!/100))^$AF$3,0)</f>
        <v>#REF!</v>
      </c>
      <c r="AG216" s="25" t="e">
        <f>IF($AG$3&lt;=#REF!,$D216*(1+(#REF!/100))^$AG$3,0)</f>
        <v>#REF!</v>
      </c>
      <c r="AH216" s="25" t="e">
        <f>IF($AH$3&lt;=#REF!,$D216*(1+(#REF!/100))^$AH$3,0)</f>
        <v>#REF!</v>
      </c>
      <c r="AI216" s="25" t="e">
        <f>IF($AI$3&lt;=#REF!,$D216*(1+(#REF!/100))^$AI$3,0)</f>
        <v>#REF!</v>
      </c>
      <c r="AJ216" s="17" t="e">
        <f>IF($AJ$3&lt;=#REF!,$D216*(1+(#REF!/100))^$AJ$3,0)</f>
        <v>#REF!</v>
      </c>
      <c r="AK216" s="17" t="e">
        <f>IF($AK$3&lt;=#REF!,$D216*(1+(#REF!/100))^$AK$3,0)</f>
        <v>#REF!</v>
      </c>
      <c r="AL216" s="17" t="e">
        <f>IF($AL$3&lt;=#REF!,$D216*(1+(#REF!/100))^$AL$3,0)</f>
        <v>#REF!</v>
      </c>
      <c r="AM216" s="17" t="e">
        <f>IF($AM$3&lt;=#REF!,$D216*(1+(#REF!/100))^$AM$3,0)</f>
        <v>#REF!</v>
      </c>
      <c r="AN216" s="17" t="e">
        <f>IF($AN$3&lt;=#REF!,$D216*(1+(#REF!/100))^$AN$3,0)</f>
        <v>#REF!</v>
      </c>
      <c r="AO216" s="17" t="e">
        <f>IF($AO$3&lt;=#REF!,$D216*(1+(#REF!/100))^$AO$3,0)</f>
        <v>#REF!</v>
      </c>
      <c r="AP216" s="17" t="e">
        <f>IF($AP$3&lt;=#REF!,$D216*(1+(#REF!/100))^$AP$3,0)</f>
        <v>#REF!</v>
      </c>
      <c r="AQ216" s="17" t="e">
        <f>IF($AQ$3&lt;=#REF!,$D216*(1+(#REF!/100))^$AQ$3,0)</f>
        <v>#REF!</v>
      </c>
      <c r="AR216" s="17" t="e">
        <f>IF($AR$3&lt;=#REF!,$D216*(1+(#REF!/100))^$AR$3,0)</f>
        <v>#REF!</v>
      </c>
      <c r="AS216" s="17" t="e">
        <f>IF($AS$3&lt;=#REF!,$D216*(1+(#REF!/100))^$AS$3,0)</f>
        <v>#REF!</v>
      </c>
    </row>
    <row r="217" spans="2:45" x14ac:dyDescent="0.25">
      <c r="B217" s="2" t="e">
        <f>#REF!</f>
        <v>#REF!</v>
      </c>
      <c r="C217" s="20">
        <v>266</v>
      </c>
      <c r="D217" s="19" t="e">
        <f>#REF!*#REF!</f>
        <v>#REF!</v>
      </c>
      <c r="E217" s="17" t="e">
        <f>NPV(#REF!,'Costos operativos proyectados'!F217:AI217)</f>
        <v>#REF!</v>
      </c>
      <c r="F217" s="25" t="e">
        <f>IF($F$3&lt;=#REF!,$D217*(1+(#REF!/100))^$F$3,0)</f>
        <v>#REF!</v>
      </c>
      <c r="G217" s="25" t="e">
        <f>IF($G$3&lt;=#REF!,$D217*(1+(#REF!/100))^$G$3,0)</f>
        <v>#REF!</v>
      </c>
      <c r="H217" s="25" t="e">
        <f>IF($H$3&lt;=#REF!,$D217*(1+(#REF!/100))^$H$3,0)</f>
        <v>#REF!</v>
      </c>
      <c r="I217" s="25" t="e">
        <f>IF($I$3&lt;=#REF!,$D217*(1+(#REF!/100))^$I$3,0)</f>
        <v>#REF!</v>
      </c>
      <c r="J217" s="25" t="e">
        <f>IF($J$3&lt;=#REF!,$D217*(1+(#REF!/100))^$J$3,0)</f>
        <v>#REF!</v>
      </c>
      <c r="K217" s="25" t="e">
        <f>IF($K$3&lt;=#REF!,$D217*(1+(#REF!/100))^$K$3,0)</f>
        <v>#REF!</v>
      </c>
      <c r="L217" s="25" t="e">
        <f>IF($L$3&lt;=#REF!,$D217*(1+(#REF!/100))^$L$3,0)</f>
        <v>#REF!</v>
      </c>
      <c r="M217" s="25" t="e">
        <f>IF($M$3&lt;=#REF!,$D217*(1+(#REF!/100))^$M$3,0)</f>
        <v>#REF!</v>
      </c>
      <c r="N217" s="25" t="e">
        <f>IF($N$3&lt;=#REF!,$D217*(1+(#REF!/100))^$N$3,0)</f>
        <v>#REF!</v>
      </c>
      <c r="O217" s="25" t="e">
        <f>IF($O$3&lt;=#REF!,$D217*(1+(#REF!/100))^$O$3,0)</f>
        <v>#REF!</v>
      </c>
      <c r="P217" s="25" t="e">
        <f>IF($P$3&lt;=#REF!,$D217*(1+(#REF!/100))^$P$3,0)</f>
        <v>#REF!</v>
      </c>
      <c r="Q217" s="25" t="e">
        <f>IF($Q$3&lt;=#REF!,$D217*(1+(#REF!/100))^$Q$3,0)</f>
        <v>#REF!</v>
      </c>
      <c r="R217" s="25" t="e">
        <f>IF($R$3&lt;=#REF!,$D217*(1+(#REF!/100))^$R$3,0)</f>
        <v>#REF!</v>
      </c>
      <c r="S217" s="25" t="e">
        <f>IF($S$3&lt;=#REF!,$D217*(1+(#REF!/100))^$S$3,0)</f>
        <v>#REF!</v>
      </c>
      <c r="T217" s="25" t="e">
        <f>IF($T$3&lt;=#REF!,$D217*(1+(#REF!/100))^$T$3,0)</f>
        <v>#REF!</v>
      </c>
      <c r="U217" s="25" t="e">
        <f>IF($U$3&lt;=#REF!,$D217*(1+(#REF!/100))^$U$3,0)</f>
        <v>#REF!</v>
      </c>
      <c r="V217" s="25" t="e">
        <f>IF($V$3&lt;=#REF!,$D217*(1+(#REF!/100))^$V$3,0)</f>
        <v>#REF!</v>
      </c>
      <c r="W217" s="25" t="e">
        <f>IF($W$3&lt;=#REF!,$D217*(1+(#REF!/100))^$W$3,0)</f>
        <v>#REF!</v>
      </c>
      <c r="X217" s="25" t="e">
        <f>IF($X$3&lt;=#REF!,$D217*(1+(#REF!/100))^$X$3,0)</f>
        <v>#REF!</v>
      </c>
      <c r="Y217" s="25" t="e">
        <f>IF($Y$3&lt;=#REF!,$D217*(1+(#REF!/100))^$Y$3,0)</f>
        <v>#REF!</v>
      </c>
      <c r="Z217" s="25" t="e">
        <f>IF($Z$3&lt;=#REF!,$D217*(1+(#REF!/100))^$Z$3,0)</f>
        <v>#REF!</v>
      </c>
      <c r="AA217" s="25" t="e">
        <f>IF($AA$3&lt;=#REF!,$D217*(1+(#REF!/100))^$AA$3,0)</f>
        <v>#REF!</v>
      </c>
      <c r="AB217" s="25" t="e">
        <f>IF($AB$3&lt;=#REF!,$D217*(1+(#REF!/100))^$AB$3,0)</f>
        <v>#REF!</v>
      </c>
      <c r="AC217" s="25" t="e">
        <f>IF($AC$3&lt;=#REF!,$D217*(1+(#REF!/100))^$AC$3,0)</f>
        <v>#REF!</v>
      </c>
      <c r="AD217" s="25" t="e">
        <f>IF($AD$3&lt;=#REF!,$D217*(1+(#REF!/100))^$AD$3,0)</f>
        <v>#REF!</v>
      </c>
      <c r="AE217" s="25" t="e">
        <f>IF($AE$3&lt;=#REF!,$D217*(1+(#REF!/100))^$AE$3,0)</f>
        <v>#REF!</v>
      </c>
      <c r="AF217" s="25" t="e">
        <f>IF($AF$3&lt;=#REF!,$D217*(1+(#REF!/100))^$AF$3,0)</f>
        <v>#REF!</v>
      </c>
      <c r="AG217" s="25" t="e">
        <f>IF($AG$3&lt;=#REF!,$D217*(1+(#REF!/100))^$AG$3,0)</f>
        <v>#REF!</v>
      </c>
      <c r="AH217" s="25" t="e">
        <f>IF($AH$3&lt;=#REF!,$D217*(1+(#REF!/100))^$AH$3,0)</f>
        <v>#REF!</v>
      </c>
      <c r="AI217" s="25" t="e">
        <f>IF($AI$3&lt;=#REF!,$D217*(1+(#REF!/100))^$AI$3,0)</f>
        <v>#REF!</v>
      </c>
      <c r="AJ217" s="17" t="e">
        <f>IF($AJ$3&lt;=#REF!,$D217*(1+(#REF!/100))^$AJ$3,0)</f>
        <v>#REF!</v>
      </c>
      <c r="AK217" s="17" t="e">
        <f>IF($AK$3&lt;=#REF!,$D217*(1+(#REF!/100))^$AK$3,0)</f>
        <v>#REF!</v>
      </c>
      <c r="AL217" s="17" t="e">
        <f>IF($AL$3&lt;=#REF!,$D217*(1+(#REF!/100))^$AL$3,0)</f>
        <v>#REF!</v>
      </c>
      <c r="AM217" s="17" t="e">
        <f>IF($AM$3&lt;=#REF!,$D217*(1+(#REF!/100))^$AM$3,0)</f>
        <v>#REF!</v>
      </c>
      <c r="AN217" s="17" t="e">
        <f>IF($AN$3&lt;=#REF!,$D217*(1+(#REF!/100))^$AN$3,0)</f>
        <v>#REF!</v>
      </c>
      <c r="AO217" s="17" t="e">
        <f>IF($AO$3&lt;=#REF!,$D217*(1+(#REF!/100))^$AO$3,0)</f>
        <v>#REF!</v>
      </c>
      <c r="AP217" s="17" t="e">
        <f>IF($AP$3&lt;=#REF!,$D217*(1+(#REF!/100))^$AP$3,0)</f>
        <v>#REF!</v>
      </c>
      <c r="AQ217" s="17" t="e">
        <f>IF($AQ$3&lt;=#REF!,$D217*(1+(#REF!/100))^$AQ$3,0)</f>
        <v>#REF!</v>
      </c>
      <c r="AR217" s="17" t="e">
        <f>IF($AR$3&lt;=#REF!,$D217*(1+(#REF!/100))^$AR$3,0)</f>
        <v>#REF!</v>
      </c>
      <c r="AS217" s="17" t="e">
        <f>IF($AS$3&lt;=#REF!,$D217*(1+(#REF!/100))^$AS$3,0)</f>
        <v>#REF!</v>
      </c>
    </row>
    <row r="218" spans="2:45" x14ac:dyDescent="0.25">
      <c r="B218" s="2" t="e">
        <f>#REF!</f>
        <v>#REF!</v>
      </c>
      <c r="C218" s="21">
        <v>250</v>
      </c>
      <c r="D218" s="19" t="e">
        <f>#REF!*#REF!</f>
        <v>#REF!</v>
      </c>
      <c r="E218" s="17" t="e">
        <f>NPV(#REF!,'Costos operativos proyectados'!F218:AI218)</f>
        <v>#REF!</v>
      </c>
      <c r="F218" s="25" t="e">
        <f>IF($F$3&lt;=#REF!,$D218*(1+(#REF!/100))^$F$3,0)</f>
        <v>#REF!</v>
      </c>
      <c r="G218" s="25" t="e">
        <f>IF($G$3&lt;=#REF!,$D218*(1+(#REF!/100))^$G$3,0)</f>
        <v>#REF!</v>
      </c>
      <c r="H218" s="25" t="e">
        <f>IF($H$3&lt;=#REF!,$D218*(1+(#REF!/100))^$H$3,0)</f>
        <v>#REF!</v>
      </c>
      <c r="I218" s="25" t="e">
        <f>IF($I$3&lt;=#REF!,$D218*(1+(#REF!/100))^$I$3,0)</f>
        <v>#REF!</v>
      </c>
      <c r="J218" s="25" t="e">
        <f>IF($J$3&lt;=#REF!,$D218*(1+(#REF!/100))^$J$3,0)</f>
        <v>#REF!</v>
      </c>
      <c r="K218" s="25" t="e">
        <f>IF($K$3&lt;=#REF!,$D218*(1+(#REF!/100))^$K$3,0)</f>
        <v>#REF!</v>
      </c>
      <c r="L218" s="25" t="e">
        <f>IF($L$3&lt;=#REF!,$D218*(1+(#REF!/100))^$L$3,0)</f>
        <v>#REF!</v>
      </c>
      <c r="M218" s="25" t="e">
        <f>IF($M$3&lt;=#REF!,$D218*(1+(#REF!/100))^$M$3,0)</f>
        <v>#REF!</v>
      </c>
      <c r="N218" s="25" t="e">
        <f>IF($N$3&lt;=#REF!,$D218*(1+(#REF!/100))^$N$3,0)</f>
        <v>#REF!</v>
      </c>
      <c r="O218" s="25" t="e">
        <f>IF($O$3&lt;=#REF!,$D218*(1+(#REF!/100))^$O$3,0)</f>
        <v>#REF!</v>
      </c>
      <c r="P218" s="25" t="e">
        <f>IF($P$3&lt;=#REF!,$D218*(1+(#REF!/100))^$P$3,0)</f>
        <v>#REF!</v>
      </c>
      <c r="Q218" s="25" t="e">
        <f>IF($Q$3&lt;=#REF!,$D218*(1+(#REF!/100))^$Q$3,0)</f>
        <v>#REF!</v>
      </c>
      <c r="R218" s="25" t="e">
        <f>IF($R$3&lt;=#REF!,$D218*(1+(#REF!/100))^$R$3,0)</f>
        <v>#REF!</v>
      </c>
      <c r="S218" s="25" t="e">
        <f>IF($S$3&lt;=#REF!,$D218*(1+(#REF!/100))^$S$3,0)</f>
        <v>#REF!</v>
      </c>
      <c r="T218" s="25" t="e">
        <f>IF($T$3&lt;=#REF!,$D218*(1+(#REF!/100))^$T$3,0)</f>
        <v>#REF!</v>
      </c>
      <c r="U218" s="25" t="e">
        <f>IF($U$3&lt;=#REF!,$D218*(1+(#REF!/100))^$U$3,0)</f>
        <v>#REF!</v>
      </c>
      <c r="V218" s="25" t="e">
        <f>IF($V$3&lt;=#REF!,$D218*(1+(#REF!/100))^$V$3,0)</f>
        <v>#REF!</v>
      </c>
      <c r="W218" s="25" t="e">
        <f>IF($W$3&lt;=#REF!,$D218*(1+(#REF!/100))^$W$3,0)</f>
        <v>#REF!</v>
      </c>
      <c r="X218" s="25" t="e">
        <f>IF($X$3&lt;=#REF!,$D218*(1+(#REF!/100))^$X$3,0)</f>
        <v>#REF!</v>
      </c>
      <c r="Y218" s="25" t="e">
        <f>IF($Y$3&lt;=#REF!,$D218*(1+(#REF!/100))^$Y$3,0)</f>
        <v>#REF!</v>
      </c>
      <c r="Z218" s="25" t="e">
        <f>IF($Z$3&lt;=#REF!,$D218*(1+(#REF!/100))^$Z$3,0)</f>
        <v>#REF!</v>
      </c>
      <c r="AA218" s="25" t="e">
        <f>IF($AA$3&lt;=#REF!,$D218*(1+(#REF!/100))^$AA$3,0)</f>
        <v>#REF!</v>
      </c>
      <c r="AB218" s="25" t="e">
        <f>IF($AB$3&lt;=#REF!,$D218*(1+(#REF!/100))^$AB$3,0)</f>
        <v>#REF!</v>
      </c>
      <c r="AC218" s="25" t="e">
        <f>IF($AC$3&lt;=#REF!,$D218*(1+(#REF!/100))^$AC$3,0)</f>
        <v>#REF!</v>
      </c>
      <c r="AD218" s="25" t="e">
        <f>IF($AD$3&lt;=#REF!,$D218*(1+(#REF!/100))^$AD$3,0)</f>
        <v>#REF!</v>
      </c>
      <c r="AE218" s="25" t="e">
        <f>IF($AE$3&lt;=#REF!,$D218*(1+(#REF!/100))^$AE$3,0)</f>
        <v>#REF!</v>
      </c>
      <c r="AF218" s="25" t="e">
        <f>IF($AF$3&lt;=#REF!,$D218*(1+(#REF!/100))^$AF$3,0)</f>
        <v>#REF!</v>
      </c>
      <c r="AG218" s="25" t="e">
        <f>IF($AG$3&lt;=#REF!,$D218*(1+(#REF!/100))^$AG$3,0)</f>
        <v>#REF!</v>
      </c>
      <c r="AH218" s="25" t="e">
        <f>IF($AH$3&lt;=#REF!,$D218*(1+(#REF!/100))^$AH$3,0)</f>
        <v>#REF!</v>
      </c>
      <c r="AI218" s="25" t="e">
        <f>IF($AI$3&lt;=#REF!,$D218*(1+(#REF!/100))^$AI$3,0)</f>
        <v>#REF!</v>
      </c>
      <c r="AJ218" s="17" t="e">
        <f>IF($AJ$3&lt;=#REF!,$D218*(1+(#REF!/100))^$AJ$3,0)</f>
        <v>#REF!</v>
      </c>
      <c r="AK218" s="17" t="e">
        <f>IF($AK$3&lt;=#REF!,$D218*(1+(#REF!/100))^$AK$3,0)</f>
        <v>#REF!</v>
      </c>
      <c r="AL218" s="17" t="e">
        <f>IF($AL$3&lt;=#REF!,$D218*(1+(#REF!/100))^$AL$3,0)</f>
        <v>#REF!</v>
      </c>
      <c r="AM218" s="17" t="e">
        <f>IF($AM$3&lt;=#REF!,$D218*(1+(#REF!/100))^$AM$3,0)</f>
        <v>#REF!</v>
      </c>
      <c r="AN218" s="17" t="e">
        <f>IF($AN$3&lt;=#REF!,$D218*(1+(#REF!/100))^$AN$3,0)</f>
        <v>#REF!</v>
      </c>
      <c r="AO218" s="17" t="e">
        <f>IF($AO$3&lt;=#REF!,$D218*(1+(#REF!/100))^$AO$3,0)</f>
        <v>#REF!</v>
      </c>
      <c r="AP218" s="17" t="e">
        <f>IF($AP$3&lt;=#REF!,$D218*(1+(#REF!/100))^$AP$3,0)</f>
        <v>#REF!</v>
      </c>
      <c r="AQ218" s="17" t="e">
        <f>IF($AQ$3&lt;=#REF!,$D218*(1+(#REF!/100))^$AQ$3,0)</f>
        <v>#REF!</v>
      </c>
      <c r="AR218" s="17" t="e">
        <f>IF($AR$3&lt;=#REF!,$D218*(1+(#REF!/100))^$AR$3,0)</f>
        <v>#REF!</v>
      </c>
      <c r="AS218" s="17" t="e">
        <f>IF($AS$3&lt;=#REF!,$D218*(1+(#REF!/100))^$AS$3,0)</f>
        <v>#REF!</v>
      </c>
    </row>
    <row r="219" spans="2:45" x14ac:dyDescent="0.25">
      <c r="B219" s="2" t="e">
        <f>#REF!</f>
        <v>#REF!</v>
      </c>
      <c r="C219" s="22" t="s">
        <v>23</v>
      </c>
      <c r="D219" s="19" t="e">
        <f>#REF!*#REF!</f>
        <v>#REF!</v>
      </c>
      <c r="E219" s="17" t="e">
        <f>NPV(#REF!,'Costos operativos proyectados'!F219:AI219)</f>
        <v>#REF!</v>
      </c>
      <c r="F219" s="25" t="e">
        <f>IF($F$3&lt;=#REF!,$D219*(1+(#REF!/100))^$F$3,0)</f>
        <v>#REF!</v>
      </c>
      <c r="G219" s="25" t="e">
        <f>IF($G$3&lt;=#REF!,$D219*(1+(#REF!/100))^$G$3,0)</f>
        <v>#REF!</v>
      </c>
      <c r="H219" s="25" t="e">
        <f>IF($H$3&lt;=#REF!,$D219*(1+(#REF!/100))^$H$3,0)</f>
        <v>#REF!</v>
      </c>
      <c r="I219" s="25" t="e">
        <f>IF($I$3&lt;=#REF!,$D219*(1+(#REF!/100))^$I$3,0)</f>
        <v>#REF!</v>
      </c>
      <c r="J219" s="25" t="e">
        <f>IF($J$3&lt;=#REF!,$D219*(1+(#REF!/100))^$J$3,0)</f>
        <v>#REF!</v>
      </c>
      <c r="K219" s="25" t="e">
        <f>IF($K$3&lt;=#REF!,$D219*(1+(#REF!/100))^$K$3,0)</f>
        <v>#REF!</v>
      </c>
      <c r="L219" s="25" t="e">
        <f>IF($L$3&lt;=#REF!,$D219*(1+(#REF!/100))^$L$3,0)</f>
        <v>#REF!</v>
      </c>
      <c r="M219" s="25" t="e">
        <f>IF($M$3&lt;=#REF!,$D219*(1+(#REF!/100))^$M$3,0)</f>
        <v>#REF!</v>
      </c>
      <c r="N219" s="25" t="e">
        <f>IF($N$3&lt;=#REF!,$D219*(1+(#REF!/100))^$N$3,0)</f>
        <v>#REF!</v>
      </c>
      <c r="O219" s="25" t="e">
        <f>IF($O$3&lt;=#REF!,$D219*(1+(#REF!/100))^$O$3,0)</f>
        <v>#REF!</v>
      </c>
      <c r="P219" s="25" t="e">
        <f>IF($P$3&lt;=#REF!,$D219*(1+(#REF!/100))^$P$3,0)</f>
        <v>#REF!</v>
      </c>
      <c r="Q219" s="25" t="e">
        <f>IF($Q$3&lt;=#REF!,$D219*(1+(#REF!/100))^$Q$3,0)</f>
        <v>#REF!</v>
      </c>
      <c r="R219" s="25" t="e">
        <f>IF($R$3&lt;=#REF!,$D219*(1+(#REF!/100))^$R$3,0)</f>
        <v>#REF!</v>
      </c>
      <c r="S219" s="25" t="e">
        <f>IF($S$3&lt;=#REF!,$D219*(1+(#REF!/100))^$S$3,0)</f>
        <v>#REF!</v>
      </c>
      <c r="T219" s="25" t="e">
        <f>IF($T$3&lt;=#REF!,$D219*(1+(#REF!/100))^$T$3,0)</f>
        <v>#REF!</v>
      </c>
      <c r="U219" s="25" t="e">
        <f>IF($U$3&lt;=#REF!,$D219*(1+(#REF!/100))^$U$3,0)</f>
        <v>#REF!</v>
      </c>
      <c r="V219" s="25" t="e">
        <f>IF($V$3&lt;=#REF!,$D219*(1+(#REF!/100))^$V$3,0)</f>
        <v>#REF!</v>
      </c>
      <c r="W219" s="25" t="e">
        <f>IF($W$3&lt;=#REF!,$D219*(1+(#REF!/100))^$W$3,0)</f>
        <v>#REF!</v>
      </c>
      <c r="X219" s="25" t="e">
        <f>IF($X$3&lt;=#REF!,$D219*(1+(#REF!/100))^$X$3,0)</f>
        <v>#REF!</v>
      </c>
      <c r="Y219" s="25" t="e">
        <f>IF($Y$3&lt;=#REF!,$D219*(1+(#REF!/100))^$Y$3,0)</f>
        <v>#REF!</v>
      </c>
      <c r="Z219" s="25" t="e">
        <f>IF($Z$3&lt;=#REF!,$D219*(1+(#REF!/100))^$Z$3,0)</f>
        <v>#REF!</v>
      </c>
      <c r="AA219" s="25" t="e">
        <f>IF($AA$3&lt;=#REF!,$D219*(1+(#REF!/100))^$AA$3,0)</f>
        <v>#REF!</v>
      </c>
      <c r="AB219" s="25" t="e">
        <f>IF($AB$3&lt;=#REF!,$D219*(1+(#REF!/100))^$AB$3,0)</f>
        <v>#REF!</v>
      </c>
      <c r="AC219" s="25" t="e">
        <f>IF($AC$3&lt;=#REF!,$D219*(1+(#REF!/100))^$AC$3,0)</f>
        <v>#REF!</v>
      </c>
      <c r="AD219" s="25" t="e">
        <f>IF($AD$3&lt;=#REF!,$D219*(1+(#REF!/100))^$AD$3,0)</f>
        <v>#REF!</v>
      </c>
      <c r="AE219" s="25" t="e">
        <f>IF($AE$3&lt;=#REF!,$D219*(1+(#REF!/100))^$AE$3,0)</f>
        <v>#REF!</v>
      </c>
      <c r="AF219" s="25" t="e">
        <f>IF($AF$3&lt;=#REF!,$D219*(1+(#REF!/100))^$AF$3,0)</f>
        <v>#REF!</v>
      </c>
      <c r="AG219" s="25" t="e">
        <f>IF($AG$3&lt;=#REF!,$D219*(1+(#REF!/100))^$AG$3,0)</f>
        <v>#REF!</v>
      </c>
      <c r="AH219" s="25" t="e">
        <f>IF($AH$3&lt;=#REF!,$D219*(1+(#REF!/100))^$AH$3,0)</f>
        <v>#REF!</v>
      </c>
      <c r="AI219" s="25" t="e">
        <f>IF($AI$3&lt;=#REF!,$D219*(1+(#REF!/100))^$AI$3,0)</f>
        <v>#REF!</v>
      </c>
      <c r="AJ219" s="17" t="e">
        <f>IF($AJ$3&lt;=#REF!,$D219*(1+(#REF!/100))^$AJ$3,0)</f>
        <v>#REF!</v>
      </c>
      <c r="AK219" s="17" t="e">
        <f>IF($AK$3&lt;=#REF!,$D219*(1+(#REF!/100))^$AK$3,0)</f>
        <v>#REF!</v>
      </c>
      <c r="AL219" s="17" t="e">
        <f>IF($AL$3&lt;=#REF!,$D219*(1+(#REF!/100))^$AL$3,0)</f>
        <v>#REF!</v>
      </c>
      <c r="AM219" s="17" t="e">
        <f>IF($AM$3&lt;=#REF!,$D219*(1+(#REF!/100))^$AM$3,0)</f>
        <v>#REF!</v>
      </c>
      <c r="AN219" s="17" t="e">
        <f>IF($AN$3&lt;=#REF!,$D219*(1+(#REF!/100))^$AN$3,0)</f>
        <v>#REF!</v>
      </c>
      <c r="AO219" s="17" t="e">
        <f>IF($AO$3&lt;=#REF!,$D219*(1+(#REF!/100))^$AO$3,0)</f>
        <v>#REF!</v>
      </c>
      <c r="AP219" s="17" t="e">
        <f>IF($AP$3&lt;=#REF!,$D219*(1+(#REF!/100))^$AP$3,0)</f>
        <v>#REF!</v>
      </c>
      <c r="AQ219" s="17" t="e">
        <f>IF($AQ$3&lt;=#REF!,$D219*(1+(#REF!/100))^$AQ$3,0)</f>
        <v>#REF!</v>
      </c>
      <c r="AR219" s="17" t="e">
        <f>IF($AR$3&lt;=#REF!,$D219*(1+(#REF!/100))^$AR$3,0)</f>
        <v>#REF!</v>
      </c>
      <c r="AS219" s="17" t="e">
        <f>IF($AS$3&lt;=#REF!,$D219*(1+(#REF!/100))^$AS$3,0)</f>
        <v>#REF!</v>
      </c>
    </row>
    <row r="220" spans="2:45" x14ac:dyDescent="0.25">
      <c r="B220" s="2" t="e">
        <f>#REF!</f>
        <v>#REF!</v>
      </c>
      <c r="C220" s="20" t="s">
        <v>22</v>
      </c>
      <c r="D220" s="19" t="e">
        <f>#REF!*#REF!</f>
        <v>#REF!</v>
      </c>
      <c r="E220" s="17" t="e">
        <f>NPV(#REF!,'Costos operativos proyectados'!F220:AI220)</f>
        <v>#REF!</v>
      </c>
      <c r="F220" s="25" t="e">
        <f>IF($F$3&lt;=#REF!,$D220*(1+(#REF!/100))^$F$3,0)</f>
        <v>#REF!</v>
      </c>
      <c r="G220" s="25" t="e">
        <f>IF($G$3&lt;=#REF!,$D220*(1+(#REF!/100))^$G$3,0)</f>
        <v>#REF!</v>
      </c>
      <c r="H220" s="25" t="e">
        <f>IF($H$3&lt;=#REF!,$D220*(1+(#REF!/100))^$H$3,0)</f>
        <v>#REF!</v>
      </c>
      <c r="I220" s="25" t="e">
        <f>IF($I$3&lt;=#REF!,$D220*(1+(#REF!/100))^$I$3,0)</f>
        <v>#REF!</v>
      </c>
      <c r="J220" s="25" t="e">
        <f>IF($J$3&lt;=#REF!,$D220*(1+(#REF!/100))^$J$3,0)</f>
        <v>#REF!</v>
      </c>
      <c r="K220" s="25" t="e">
        <f>IF($K$3&lt;=#REF!,$D220*(1+(#REF!/100))^$K$3,0)</f>
        <v>#REF!</v>
      </c>
      <c r="L220" s="25" t="e">
        <f>IF($L$3&lt;=#REF!,$D220*(1+(#REF!/100))^$L$3,0)</f>
        <v>#REF!</v>
      </c>
      <c r="M220" s="25" t="e">
        <f>IF($M$3&lt;=#REF!,$D220*(1+(#REF!/100))^$M$3,0)</f>
        <v>#REF!</v>
      </c>
      <c r="N220" s="25" t="e">
        <f>IF($N$3&lt;=#REF!,$D220*(1+(#REF!/100))^$N$3,0)</f>
        <v>#REF!</v>
      </c>
      <c r="O220" s="25" t="e">
        <f>IF($O$3&lt;=#REF!,$D220*(1+(#REF!/100))^$O$3,0)</f>
        <v>#REF!</v>
      </c>
      <c r="P220" s="25" t="e">
        <f>IF($P$3&lt;=#REF!,$D220*(1+(#REF!/100))^$P$3,0)</f>
        <v>#REF!</v>
      </c>
      <c r="Q220" s="25" t="e">
        <f>IF($Q$3&lt;=#REF!,$D220*(1+(#REF!/100))^$Q$3,0)</f>
        <v>#REF!</v>
      </c>
      <c r="R220" s="25" t="e">
        <f>IF($R$3&lt;=#REF!,$D220*(1+(#REF!/100))^$R$3,0)</f>
        <v>#REF!</v>
      </c>
      <c r="S220" s="25" t="e">
        <f>IF($S$3&lt;=#REF!,$D220*(1+(#REF!/100))^$S$3,0)</f>
        <v>#REF!</v>
      </c>
      <c r="T220" s="25" t="e">
        <f>IF($T$3&lt;=#REF!,$D220*(1+(#REF!/100))^$T$3,0)</f>
        <v>#REF!</v>
      </c>
      <c r="U220" s="25" t="e">
        <f>IF($U$3&lt;=#REF!,$D220*(1+(#REF!/100))^$U$3,0)</f>
        <v>#REF!</v>
      </c>
      <c r="V220" s="25" t="e">
        <f>IF($V$3&lt;=#REF!,$D220*(1+(#REF!/100))^$V$3,0)</f>
        <v>#REF!</v>
      </c>
      <c r="W220" s="25" t="e">
        <f>IF($W$3&lt;=#REF!,$D220*(1+(#REF!/100))^$W$3,0)</f>
        <v>#REF!</v>
      </c>
      <c r="X220" s="25" t="e">
        <f>IF($X$3&lt;=#REF!,$D220*(1+(#REF!/100))^$X$3,0)</f>
        <v>#REF!</v>
      </c>
      <c r="Y220" s="25" t="e">
        <f>IF($Y$3&lt;=#REF!,$D220*(1+(#REF!/100))^$Y$3,0)</f>
        <v>#REF!</v>
      </c>
      <c r="Z220" s="25" t="e">
        <f>IF($Z$3&lt;=#REF!,$D220*(1+(#REF!/100))^$Z$3,0)</f>
        <v>#REF!</v>
      </c>
      <c r="AA220" s="25" t="e">
        <f>IF($AA$3&lt;=#REF!,$D220*(1+(#REF!/100))^$AA$3,0)</f>
        <v>#REF!</v>
      </c>
      <c r="AB220" s="25" t="e">
        <f>IF($AB$3&lt;=#REF!,$D220*(1+(#REF!/100))^$AB$3,0)</f>
        <v>#REF!</v>
      </c>
      <c r="AC220" s="25" t="e">
        <f>IF($AC$3&lt;=#REF!,$D220*(1+(#REF!/100))^$AC$3,0)</f>
        <v>#REF!</v>
      </c>
      <c r="AD220" s="25" t="e">
        <f>IF($AD$3&lt;=#REF!,$D220*(1+(#REF!/100))^$AD$3,0)</f>
        <v>#REF!</v>
      </c>
      <c r="AE220" s="25" t="e">
        <f>IF($AE$3&lt;=#REF!,$D220*(1+(#REF!/100))^$AE$3,0)</f>
        <v>#REF!</v>
      </c>
      <c r="AF220" s="25" t="e">
        <f>IF($AF$3&lt;=#REF!,$D220*(1+(#REF!/100))^$AF$3,0)</f>
        <v>#REF!</v>
      </c>
      <c r="AG220" s="25" t="e">
        <f>IF($AG$3&lt;=#REF!,$D220*(1+(#REF!/100))^$AG$3,0)</f>
        <v>#REF!</v>
      </c>
      <c r="AH220" s="25" t="e">
        <f>IF($AH$3&lt;=#REF!,$D220*(1+(#REF!/100))^$AH$3,0)</f>
        <v>#REF!</v>
      </c>
      <c r="AI220" s="25" t="e">
        <f>IF($AI$3&lt;=#REF!,$D220*(1+(#REF!/100))^$AI$3,0)</f>
        <v>#REF!</v>
      </c>
      <c r="AJ220" s="17" t="e">
        <f>IF($AJ$3&lt;=#REF!,$D220*(1+(#REF!/100))^$AJ$3,0)</f>
        <v>#REF!</v>
      </c>
      <c r="AK220" s="17" t="e">
        <f>IF($AK$3&lt;=#REF!,$D220*(1+(#REF!/100))^$AK$3,0)</f>
        <v>#REF!</v>
      </c>
      <c r="AL220" s="17" t="e">
        <f>IF($AL$3&lt;=#REF!,$D220*(1+(#REF!/100))^$AL$3,0)</f>
        <v>#REF!</v>
      </c>
      <c r="AM220" s="17" t="e">
        <f>IF($AM$3&lt;=#REF!,$D220*(1+(#REF!/100))^$AM$3,0)</f>
        <v>#REF!</v>
      </c>
      <c r="AN220" s="17" t="e">
        <f>IF($AN$3&lt;=#REF!,$D220*(1+(#REF!/100))^$AN$3,0)</f>
        <v>#REF!</v>
      </c>
      <c r="AO220" s="17" t="e">
        <f>IF($AO$3&lt;=#REF!,$D220*(1+(#REF!/100))^$AO$3,0)</f>
        <v>#REF!</v>
      </c>
      <c r="AP220" s="17" t="e">
        <f>IF($AP$3&lt;=#REF!,$D220*(1+(#REF!/100))^$AP$3,0)</f>
        <v>#REF!</v>
      </c>
      <c r="AQ220" s="17" t="e">
        <f>IF($AQ$3&lt;=#REF!,$D220*(1+(#REF!/100))^$AQ$3,0)</f>
        <v>#REF!</v>
      </c>
      <c r="AR220" s="17" t="e">
        <f>IF($AR$3&lt;=#REF!,$D220*(1+(#REF!/100))^$AR$3,0)</f>
        <v>#REF!</v>
      </c>
      <c r="AS220" s="17" t="e">
        <f>IF($AS$3&lt;=#REF!,$D220*(1+(#REF!/100))^$AS$3,0)</f>
        <v>#REF!</v>
      </c>
    </row>
    <row r="221" spans="2:45" x14ac:dyDescent="0.25">
      <c r="B221" s="2" t="e">
        <f>#REF!</f>
        <v>#REF!</v>
      </c>
      <c r="C221" s="20" t="s">
        <v>21</v>
      </c>
      <c r="D221" s="19" t="e">
        <f>#REF!*#REF!</f>
        <v>#REF!</v>
      </c>
      <c r="E221" s="17" t="e">
        <f>NPV(#REF!,'Costos operativos proyectados'!F221:AI221)</f>
        <v>#REF!</v>
      </c>
      <c r="F221" s="25" t="e">
        <f>IF($F$3&lt;=#REF!,$D221*(1+(#REF!/100))^$F$3,0)</f>
        <v>#REF!</v>
      </c>
      <c r="G221" s="25" t="e">
        <f>IF($G$3&lt;=#REF!,$D221*(1+(#REF!/100))^$G$3,0)</f>
        <v>#REF!</v>
      </c>
      <c r="H221" s="25" t="e">
        <f>IF($H$3&lt;=#REF!,$D221*(1+(#REF!/100))^$H$3,0)</f>
        <v>#REF!</v>
      </c>
      <c r="I221" s="25" t="e">
        <f>IF($I$3&lt;=#REF!,$D221*(1+(#REF!/100))^$I$3,0)</f>
        <v>#REF!</v>
      </c>
      <c r="J221" s="25" t="e">
        <f>IF($J$3&lt;=#REF!,$D221*(1+(#REF!/100))^$J$3,0)</f>
        <v>#REF!</v>
      </c>
      <c r="K221" s="25" t="e">
        <f>IF($K$3&lt;=#REF!,$D221*(1+(#REF!/100))^$K$3,0)</f>
        <v>#REF!</v>
      </c>
      <c r="L221" s="25" t="e">
        <f>IF($L$3&lt;=#REF!,$D221*(1+(#REF!/100))^$L$3,0)</f>
        <v>#REF!</v>
      </c>
      <c r="M221" s="25" t="e">
        <f>IF($M$3&lt;=#REF!,$D221*(1+(#REF!/100))^$M$3,0)</f>
        <v>#REF!</v>
      </c>
      <c r="N221" s="25" t="e">
        <f>IF($N$3&lt;=#REF!,$D221*(1+(#REF!/100))^$N$3,0)</f>
        <v>#REF!</v>
      </c>
      <c r="O221" s="25" t="e">
        <f>IF($O$3&lt;=#REF!,$D221*(1+(#REF!/100))^$O$3,0)</f>
        <v>#REF!</v>
      </c>
      <c r="P221" s="25" t="e">
        <f>IF($P$3&lt;=#REF!,$D221*(1+(#REF!/100))^$P$3,0)</f>
        <v>#REF!</v>
      </c>
      <c r="Q221" s="25" t="e">
        <f>IF($Q$3&lt;=#REF!,$D221*(1+(#REF!/100))^$Q$3,0)</f>
        <v>#REF!</v>
      </c>
      <c r="R221" s="25" t="e">
        <f>IF($R$3&lt;=#REF!,$D221*(1+(#REF!/100))^$R$3,0)</f>
        <v>#REF!</v>
      </c>
      <c r="S221" s="25" t="e">
        <f>IF($S$3&lt;=#REF!,$D221*(1+(#REF!/100))^$S$3,0)</f>
        <v>#REF!</v>
      </c>
      <c r="T221" s="25" t="e">
        <f>IF($T$3&lt;=#REF!,$D221*(1+(#REF!/100))^$T$3,0)</f>
        <v>#REF!</v>
      </c>
      <c r="U221" s="25" t="e">
        <f>IF($U$3&lt;=#REF!,$D221*(1+(#REF!/100))^$U$3,0)</f>
        <v>#REF!</v>
      </c>
      <c r="V221" s="25" t="e">
        <f>IF($V$3&lt;=#REF!,$D221*(1+(#REF!/100))^$V$3,0)</f>
        <v>#REF!</v>
      </c>
      <c r="W221" s="25" t="e">
        <f>IF($W$3&lt;=#REF!,$D221*(1+(#REF!/100))^$W$3,0)</f>
        <v>#REF!</v>
      </c>
      <c r="X221" s="25" t="e">
        <f>IF($X$3&lt;=#REF!,$D221*(1+(#REF!/100))^$X$3,0)</f>
        <v>#REF!</v>
      </c>
      <c r="Y221" s="25" t="e">
        <f>IF($Y$3&lt;=#REF!,$D221*(1+(#REF!/100))^$Y$3,0)</f>
        <v>#REF!</v>
      </c>
      <c r="Z221" s="25" t="e">
        <f>IF($Z$3&lt;=#REF!,$D221*(1+(#REF!/100))^$Z$3,0)</f>
        <v>#REF!</v>
      </c>
      <c r="AA221" s="25" t="e">
        <f>IF($AA$3&lt;=#REF!,$D221*(1+(#REF!/100))^$AA$3,0)</f>
        <v>#REF!</v>
      </c>
      <c r="AB221" s="25" t="e">
        <f>IF($AB$3&lt;=#REF!,$D221*(1+(#REF!/100))^$AB$3,0)</f>
        <v>#REF!</v>
      </c>
      <c r="AC221" s="25" t="e">
        <f>IF($AC$3&lt;=#REF!,$D221*(1+(#REF!/100))^$AC$3,0)</f>
        <v>#REF!</v>
      </c>
      <c r="AD221" s="25" t="e">
        <f>IF($AD$3&lt;=#REF!,$D221*(1+(#REF!/100))^$AD$3,0)</f>
        <v>#REF!</v>
      </c>
      <c r="AE221" s="25" t="e">
        <f>IF($AE$3&lt;=#REF!,$D221*(1+(#REF!/100))^$AE$3,0)</f>
        <v>#REF!</v>
      </c>
      <c r="AF221" s="25" t="e">
        <f>IF($AF$3&lt;=#REF!,$D221*(1+(#REF!/100))^$AF$3,0)</f>
        <v>#REF!</v>
      </c>
      <c r="AG221" s="25" t="e">
        <f>IF($AG$3&lt;=#REF!,$D221*(1+(#REF!/100))^$AG$3,0)</f>
        <v>#REF!</v>
      </c>
      <c r="AH221" s="25" t="e">
        <f>IF($AH$3&lt;=#REF!,$D221*(1+(#REF!/100))^$AH$3,0)</f>
        <v>#REF!</v>
      </c>
      <c r="AI221" s="25" t="e">
        <f>IF($AI$3&lt;=#REF!,$D221*(1+(#REF!/100))^$AI$3,0)</f>
        <v>#REF!</v>
      </c>
      <c r="AJ221" s="17" t="e">
        <f>IF($AJ$3&lt;=#REF!,$D221*(1+(#REF!/100))^$AJ$3,0)</f>
        <v>#REF!</v>
      </c>
      <c r="AK221" s="17" t="e">
        <f>IF($AK$3&lt;=#REF!,$D221*(1+(#REF!/100))^$AK$3,0)</f>
        <v>#REF!</v>
      </c>
      <c r="AL221" s="17" t="e">
        <f>IF($AL$3&lt;=#REF!,$D221*(1+(#REF!/100))^$AL$3,0)</f>
        <v>#REF!</v>
      </c>
      <c r="AM221" s="17" t="e">
        <f>IF($AM$3&lt;=#REF!,$D221*(1+(#REF!/100))^$AM$3,0)</f>
        <v>#REF!</v>
      </c>
      <c r="AN221" s="17" t="e">
        <f>IF($AN$3&lt;=#REF!,$D221*(1+(#REF!/100))^$AN$3,0)</f>
        <v>#REF!</v>
      </c>
      <c r="AO221" s="17" t="e">
        <f>IF($AO$3&lt;=#REF!,$D221*(1+(#REF!/100))^$AO$3,0)</f>
        <v>#REF!</v>
      </c>
      <c r="AP221" s="17" t="e">
        <f>IF($AP$3&lt;=#REF!,$D221*(1+(#REF!/100))^$AP$3,0)</f>
        <v>#REF!</v>
      </c>
      <c r="AQ221" s="17" t="e">
        <f>IF($AQ$3&lt;=#REF!,$D221*(1+(#REF!/100))^$AQ$3,0)</f>
        <v>#REF!</v>
      </c>
      <c r="AR221" s="17" t="e">
        <f>IF($AR$3&lt;=#REF!,$D221*(1+(#REF!/100))^$AR$3,0)</f>
        <v>#REF!</v>
      </c>
      <c r="AS221" s="17" t="e">
        <f>IF($AS$3&lt;=#REF!,$D221*(1+(#REF!/100))^$AS$3,0)</f>
        <v>#REF!</v>
      </c>
    </row>
    <row r="222" spans="2:45" x14ac:dyDescent="0.25">
      <c r="B222" s="2" t="e">
        <f>#REF!</f>
        <v>#REF!</v>
      </c>
      <c r="C222" s="20" t="s">
        <v>20</v>
      </c>
      <c r="D222" s="19" t="e">
        <f>#REF!*#REF!</f>
        <v>#REF!</v>
      </c>
      <c r="E222" s="17" t="e">
        <f>NPV(#REF!,'Costos operativos proyectados'!F222:AI222)</f>
        <v>#REF!</v>
      </c>
      <c r="F222" s="25" t="e">
        <f>IF($F$3&lt;=#REF!,$D222*(1+(#REF!/100))^$F$3,0)</f>
        <v>#REF!</v>
      </c>
      <c r="G222" s="25" t="e">
        <f>IF($G$3&lt;=#REF!,$D222*(1+(#REF!/100))^$G$3,0)</f>
        <v>#REF!</v>
      </c>
      <c r="H222" s="25" t="e">
        <f>IF($H$3&lt;=#REF!,$D222*(1+(#REF!/100))^$H$3,0)</f>
        <v>#REF!</v>
      </c>
      <c r="I222" s="25" t="e">
        <f>IF($I$3&lt;=#REF!,$D222*(1+(#REF!/100))^$I$3,0)</f>
        <v>#REF!</v>
      </c>
      <c r="J222" s="25" t="e">
        <f>IF($J$3&lt;=#REF!,$D222*(1+(#REF!/100))^$J$3,0)</f>
        <v>#REF!</v>
      </c>
      <c r="K222" s="25" t="e">
        <f>IF($K$3&lt;=#REF!,$D222*(1+(#REF!/100))^$K$3,0)</f>
        <v>#REF!</v>
      </c>
      <c r="L222" s="25" t="e">
        <f>IF($L$3&lt;=#REF!,$D222*(1+(#REF!/100))^$L$3,0)</f>
        <v>#REF!</v>
      </c>
      <c r="M222" s="25" t="e">
        <f>IF($M$3&lt;=#REF!,$D222*(1+(#REF!/100))^$M$3,0)</f>
        <v>#REF!</v>
      </c>
      <c r="N222" s="25" t="e">
        <f>IF($N$3&lt;=#REF!,$D222*(1+(#REF!/100))^$N$3,0)</f>
        <v>#REF!</v>
      </c>
      <c r="O222" s="25" t="e">
        <f>IF($O$3&lt;=#REF!,$D222*(1+(#REF!/100))^$O$3,0)</f>
        <v>#REF!</v>
      </c>
      <c r="P222" s="25" t="e">
        <f>IF($P$3&lt;=#REF!,$D222*(1+(#REF!/100))^$P$3,0)</f>
        <v>#REF!</v>
      </c>
      <c r="Q222" s="25" t="e">
        <f>IF($Q$3&lt;=#REF!,$D222*(1+(#REF!/100))^$Q$3,0)</f>
        <v>#REF!</v>
      </c>
      <c r="R222" s="25" t="e">
        <f>IF($R$3&lt;=#REF!,$D222*(1+(#REF!/100))^$R$3,0)</f>
        <v>#REF!</v>
      </c>
      <c r="S222" s="25" t="e">
        <f>IF($S$3&lt;=#REF!,$D222*(1+(#REF!/100))^$S$3,0)</f>
        <v>#REF!</v>
      </c>
      <c r="T222" s="25" t="e">
        <f>IF($T$3&lt;=#REF!,$D222*(1+(#REF!/100))^$T$3,0)</f>
        <v>#REF!</v>
      </c>
      <c r="U222" s="25" t="e">
        <f>IF($U$3&lt;=#REF!,$D222*(1+(#REF!/100))^$U$3,0)</f>
        <v>#REF!</v>
      </c>
      <c r="V222" s="25" t="e">
        <f>IF($V$3&lt;=#REF!,$D222*(1+(#REF!/100))^$V$3,0)</f>
        <v>#REF!</v>
      </c>
      <c r="W222" s="25" t="e">
        <f>IF($W$3&lt;=#REF!,$D222*(1+(#REF!/100))^$W$3,0)</f>
        <v>#REF!</v>
      </c>
      <c r="X222" s="25" t="e">
        <f>IF($X$3&lt;=#REF!,$D222*(1+(#REF!/100))^$X$3,0)</f>
        <v>#REF!</v>
      </c>
      <c r="Y222" s="25" t="e">
        <f>IF($Y$3&lt;=#REF!,$D222*(1+(#REF!/100))^$Y$3,0)</f>
        <v>#REF!</v>
      </c>
      <c r="Z222" s="25" t="e">
        <f>IF($Z$3&lt;=#REF!,$D222*(1+(#REF!/100))^$Z$3,0)</f>
        <v>#REF!</v>
      </c>
      <c r="AA222" s="25" t="e">
        <f>IF($AA$3&lt;=#REF!,$D222*(1+(#REF!/100))^$AA$3,0)</f>
        <v>#REF!</v>
      </c>
      <c r="AB222" s="25" t="e">
        <f>IF($AB$3&lt;=#REF!,$D222*(1+(#REF!/100))^$AB$3,0)</f>
        <v>#REF!</v>
      </c>
      <c r="AC222" s="25" t="e">
        <f>IF($AC$3&lt;=#REF!,$D222*(1+(#REF!/100))^$AC$3,0)</f>
        <v>#REF!</v>
      </c>
      <c r="AD222" s="25" t="e">
        <f>IF($AD$3&lt;=#REF!,$D222*(1+(#REF!/100))^$AD$3,0)</f>
        <v>#REF!</v>
      </c>
      <c r="AE222" s="25" t="e">
        <f>IF($AE$3&lt;=#REF!,$D222*(1+(#REF!/100))^$AE$3,0)</f>
        <v>#REF!</v>
      </c>
      <c r="AF222" s="25" t="e">
        <f>IF($AF$3&lt;=#REF!,$D222*(1+(#REF!/100))^$AF$3,0)</f>
        <v>#REF!</v>
      </c>
      <c r="AG222" s="25" t="e">
        <f>IF($AG$3&lt;=#REF!,$D222*(1+(#REF!/100))^$AG$3,0)</f>
        <v>#REF!</v>
      </c>
      <c r="AH222" s="25" t="e">
        <f>IF($AH$3&lt;=#REF!,$D222*(1+(#REF!/100))^$AH$3,0)</f>
        <v>#REF!</v>
      </c>
      <c r="AI222" s="25" t="e">
        <f>IF($AI$3&lt;=#REF!,$D222*(1+(#REF!/100))^$AI$3,0)</f>
        <v>#REF!</v>
      </c>
      <c r="AJ222" s="17" t="e">
        <f>IF($AJ$3&lt;=#REF!,$D222*(1+(#REF!/100))^$AJ$3,0)</f>
        <v>#REF!</v>
      </c>
      <c r="AK222" s="17" t="e">
        <f>IF($AK$3&lt;=#REF!,$D222*(1+(#REF!/100))^$AK$3,0)</f>
        <v>#REF!</v>
      </c>
      <c r="AL222" s="17" t="e">
        <f>IF($AL$3&lt;=#REF!,$D222*(1+(#REF!/100))^$AL$3,0)</f>
        <v>#REF!</v>
      </c>
      <c r="AM222" s="17" t="e">
        <f>IF($AM$3&lt;=#REF!,$D222*(1+(#REF!/100))^$AM$3,0)</f>
        <v>#REF!</v>
      </c>
      <c r="AN222" s="17" t="e">
        <f>IF($AN$3&lt;=#REF!,$D222*(1+(#REF!/100))^$AN$3,0)</f>
        <v>#REF!</v>
      </c>
      <c r="AO222" s="17" t="e">
        <f>IF($AO$3&lt;=#REF!,$D222*(1+(#REF!/100))^$AO$3,0)</f>
        <v>#REF!</v>
      </c>
      <c r="AP222" s="17" t="e">
        <f>IF($AP$3&lt;=#REF!,$D222*(1+(#REF!/100))^$AP$3,0)</f>
        <v>#REF!</v>
      </c>
      <c r="AQ222" s="17" t="e">
        <f>IF($AQ$3&lt;=#REF!,$D222*(1+(#REF!/100))^$AQ$3,0)</f>
        <v>#REF!</v>
      </c>
      <c r="AR222" s="17" t="e">
        <f>IF($AR$3&lt;=#REF!,$D222*(1+(#REF!/100))^$AR$3,0)</f>
        <v>#REF!</v>
      </c>
      <c r="AS222" s="17" t="e">
        <f>IF($AS$3&lt;=#REF!,$D222*(1+(#REF!/100))^$AS$3,0)</f>
        <v>#REF!</v>
      </c>
    </row>
    <row r="223" spans="2:45" x14ac:dyDescent="0.25">
      <c r="B223" s="2" t="e">
        <f>#REF!</f>
        <v>#REF!</v>
      </c>
      <c r="C223" s="20">
        <v>1</v>
      </c>
      <c r="D223" s="19" t="e">
        <f>#REF!*#REF!</f>
        <v>#REF!</v>
      </c>
      <c r="E223" s="17" t="e">
        <f>NPV(#REF!,'Costos operativos proyectados'!F223:AI223)</f>
        <v>#REF!</v>
      </c>
      <c r="F223" s="25" t="e">
        <f>IF($F$3&lt;=#REF!,$D223*(1+(#REF!/100))^$F$3,0)</f>
        <v>#REF!</v>
      </c>
      <c r="G223" s="25" t="e">
        <f>IF($G$3&lt;=#REF!,$D223*(1+(#REF!/100))^$G$3,0)</f>
        <v>#REF!</v>
      </c>
      <c r="H223" s="25" t="e">
        <f>IF($H$3&lt;=#REF!,$D223*(1+(#REF!/100))^$H$3,0)</f>
        <v>#REF!</v>
      </c>
      <c r="I223" s="25" t="e">
        <f>IF($I$3&lt;=#REF!,$D223*(1+(#REF!/100))^$I$3,0)</f>
        <v>#REF!</v>
      </c>
      <c r="J223" s="25" t="e">
        <f>IF($J$3&lt;=#REF!,$D223*(1+(#REF!/100))^$J$3,0)</f>
        <v>#REF!</v>
      </c>
      <c r="K223" s="25" t="e">
        <f>IF($K$3&lt;=#REF!,$D223*(1+(#REF!/100))^$K$3,0)</f>
        <v>#REF!</v>
      </c>
      <c r="L223" s="25" t="e">
        <f>IF($L$3&lt;=#REF!,$D223*(1+(#REF!/100))^$L$3,0)</f>
        <v>#REF!</v>
      </c>
      <c r="M223" s="25" t="e">
        <f>IF($M$3&lt;=#REF!,$D223*(1+(#REF!/100))^$M$3,0)</f>
        <v>#REF!</v>
      </c>
      <c r="N223" s="25" t="e">
        <f>IF($N$3&lt;=#REF!,$D223*(1+(#REF!/100))^$N$3,0)</f>
        <v>#REF!</v>
      </c>
      <c r="O223" s="25" t="e">
        <f>IF($O$3&lt;=#REF!,$D223*(1+(#REF!/100))^$O$3,0)</f>
        <v>#REF!</v>
      </c>
      <c r="P223" s="25" t="e">
        <f>IF($P$3&lt;=#REF!,$D223*(1+(#REF!/100))^$P$3,0)</f>
        <v>#REF!</v>
      </c>
      <c r="Q223" s="25" t="e">
        <f>IF($Q$3&lt;=#REF!,$D223*(1+(#REF!/100))^$Q$3,0)</f>
        <v>#REF!</v>
      </c>
      <c r="R223" s="25" t="e">
        <f>IF($R$3&lt;=#REF!,$D223*(1+(#REF!/100))^$R$3,0)</f>
        <v>#REF!</v>
      </c>
      <c r="S223" s="25" t="e">
        <f>IF($S$3&lt;=#REF!,$D223*(1+(#REF!/100))^$S$3,0)</f>
        <v>#REF!</v>
      </c>
      <c r="T223" s="25" t="e">
        <f>IF($T$3&lt;=#REF!,$D223*(1+(#REF!/100))^$T$3,0)</f>
        <v>#REF!</v>
      </c>
      <c r="U223" s="25" t="e">
        <f>IF($U$3&lt;=#REF!,$D223*(1+(#REF!/100))^$U$3,0)</f>
        <v>#REF!</v>
      </c>
      <c r="V223" s="25" t="e">
        <f>IF($V$3&lt;=#REF!,$D223*(1+(#REF!/100))^$V$3,0)</f>
        <v>#REF!</v>
      </c>
      <c r="W223" s="25" t="e">
        <f>IF($W$3&lt;=#REF!,$D223*(1+(#REF!/100))^$W$3,0)</f>
        <v>#REF!</v>
      </c>
      <c r="X223" s="25" t="e">
        <f>IF($X$3&lt;=#REF!,$D223*(1+(#REF!/100))^$X$3,0)</f>
        <v>#REF!</v>
      </c>
      <c r="Y223" s="25" t="e">
        <f>IF($Y$3&lt;=#REF!,$D223*(1+(#REF!/100))^$Y$3,0)</f>
        <v>#REF!</v>
      </c>
      <c r="Z223" s="25" t="e">
        <f>IF($Z$3&lt;=#REF!,$D223*(1+(#REF!/100))^$Z$3,0)</f>
        <v>#REF!</v>
      </c>
      <c r="AA223" s="25" t="e">
        <f>IF($AA$3&lt;=#REF!,$D223*(1+(#REF!/100))^$AA$3,0)</f>
        <v>#REF!</v>
      </c>
      <c r="AB223" s="25" t="e">
        <f>IF($AB$3&lt;=#REF!,$D223*(1+(#REF!/100))^$AB$3,0)</f>
        <v>#REF!</v>
      </c>
      <c r="AC223" s="25" t="e">
        <f>IF($AC$3&lt;=#REF!,$D223*(1+(#REF!/100))^$AC$3,0)</f>
        <v>#REF!</v>
      </c>
      <c r="AD223" s="25" t="e">
        <f>IF($AD$3&lt;=#REF!,$D223*(1+(#REF!/100))^$AD$3,0)</f>
        <v>#REF!</v>
      </c>
      <c r="AE223" s="25" t="e">
        <f>IF($AE$3&lt;=#REF!,$D223*(1+(#REF!/100))^$AE$3,0)</f>
        <v>#REF!</v>
      </c>
      <c r="AF223" s="25" t="e">
        <f>IF($AF$3&lt;=#REF!,$D223*(1+(#REF!/100))^$AF$3,0)</f>
        <v>#REF!</v>
      </c>
      <c r="AG223" s="25" t="e">
        <f>IF($AG$3&lt;=#REF!,$D223*(1+(#REF!/100))^$AG$3,0)</f>
        <v>#REF!</v>
      </c>
      <c r="AH223" s="25" t="e">
        <f>IF($AH$3&lt;=#REF!,$D223*(1+(#REF!/100))^$AH$3,0)</f>
        <v>#REF!</v>
      </c>
      <c r="AI223" s="25" t="e">
        <f>IF($AI$3&lt;=#REF!,$D223*(1+(#REF!/100))^$AI$3,0)</f>
        <v>#REF!</v>
      </c>
      <c r="AJ223" s="17" t="e">
        <f>IF($AJ$3&lt;=#REF!,$D223*(1+(#REF!/100))^$AJ$3,0)</f>
        <v>#REF!</v>
      </c>
      <c r="AK223" s="17" t="e">
        <f>IF($AK$3&lt;=#REF!,$D223*(1+(#REF!/100))^$AK$3,0)</f>
        <v>#REF!</v>
      </c>
      <c r="AL223" s="17" t="e">
        <f>IF($AL$3&lt;=#REF!,$D223*(1+(#REF!/100))^$AL$3,0)</f>
        <v>#REF!</v>
      </c>
      <c r="AM223" s="17" t="e">
        <f>IF($AM$3&lt;=#REF!,$D223*(1+(#REF!/100))^$AM$3,0)</f>
        <v>#REF!</v>
      </c>
      <c r="AN223" s="17" t="e">
        <f>IF($AN$3&lt;=#REF!,$D223*(1+(#REF!/100))^$AN$3,0)</f>
        <v>#REF!</v>
      </c>
      <c r="AO223" s="17" t="e">
        <f>IF($AO$3&lt;=#REF!,$D223*(1+(#REF!/100))^$AO$3,0)</f>
        <v>#REF!</v>
      </c>
      <c r="AP223" s="17" t="e">
        <f>IF($AP$3&lt;=#REF!,$D223*(1+(#REF!/100))^$AP$3,0)</f>
        <v>#REF!</v>
      </c>
      <c r="AQ223" s="17" t="e">
        <f>IF($AQ$3&lt;=#REF!,$D223*(1+(#REF!/100))^$AQ$3,0)</f>
        <v>#REF!</v>
      </c>
      <c r="AR223" s="17" t="e">
        <f>IF($AR$3&lt;=#REF!,$D223*(1+(#REF!/100))^$AR$3,0)</f>
        <v>#REF!</v>
      </c>
      <c r="AS223" s="17" t="e">
        <f>IF($AS$3&lt;=#REF!,$D223*(1+(#REF!/100))^$AS$3,0)</f>
        <v>#REF!</v>
      </c>
    </row>
    <row r="224" spans="2:45" x14ac:dyDescent="0.25">
      <c r="B224" s="2" t="e">
        <f>#REF!</f>
        <v>#REF!</v>
      </c>
      <c r="C224" s="20">
        <v>2</v>
      </c>
      <c r="D224" s="19" t="e">
        <f>#REF!*#REF!</f>
        <v>#REF!</v>
      </c>
      <c r="E224" s="17" t="e">
        <f>NPV(#REF!,'Costos operativos proyectados'!F224:AI224)</f>
        <v>#REF!</v>
      </c>
      <c r="F224" s="25" t="e">
        <f>IF($F$3&lt;=#REF!,$D224*(1+(#REF!/100))^$F$3,0)</f>
        <v>#REF!</v>
      </c>
      <c r="G224" s="25" t="e">
        <f>IF($G$3&lt;=#REF!,$D224*(1+(#REF!/100))^$G$3,0)</f>
        <v>#REF!</v>
      </c>
      <c r="H224" s="25" t="e">
        <f>IF($H$3&lt;=#REF!,$D224*(1+(#REF!/100))^$H$3,0)</f>
        <v>#REF!</v>
      </c>
      <c r="I224" s="25" t="e">
        <f>IF($I$3&lt;=#REF!,$D224*(1+(#REF!/100))^$I$3,0)</f>
        <v>#REF!</v>
      </c>
      <c r="J224" s="25" t="e">
        <f>IF($J$3&lt;=#REF!,$D224*(1+(#REF!/100))^$J$3,0)</f>
        <v>#REF!</v>
      </c>
      <c r="K224" s="25" t="e">
        <f>IF($K$3&lt;=#REF!,$D224*(1+(#REF!/100))^$K$3,0)</f>
        <v>#REF!</v>
      </c>
      <c r="L224" s="25" t="e">
        <f>IF($L$3&lt;=#REF!,$D224*(1+(#REF!/100))^$L$3,0)</f>
        <v>#REF!</v>
      </c>
      <c r="M224" s="25" t="e">
        <f>IF($M$3&lt;=#REF!,$D224*(1+(#REF!/100))^$M$3,0)</f>
        <v>#REF!</v>
      </c>
      <c r="N224" s="25" t="e">
        <f>IF($N$3&lt;=#REF!,$D224*(1+(#REF!/100))^$N$3,0)</f>
        <v>#REF!</v>
      </c>
      <c r="O224" s="25" t="e">
        <f>IF($O$3&lt;=#REF!,$D224*(1+(#REF!/100))^$O$3,0)</f>
        <v>#REF!</v>
      </c>
      <c r="P224" s="25" t="e">
        <f>IF($P$3&lt;=#REF!,$D224*(1+(#REF!/100))^$P$3,0)</f>
        <v>#REF!</v>
      </c>
      <c r="Q224" s="25" t="e">
        <f>IF($Q$3&lt;=#REF!,$D224*(1+(#REF!/100))^$Q$3,0)</f>
        <v>#REF!</v>
      </c>
      <c r="R224" s="25" t="e">
        <f>IF($R$3&lt;=#REF!,$D224*(1+(#REF!/100))^$R$3,0)</f>
        <v>#REF!</v>
      </c>
      <c r="S224" s="25" t="e">
        <f>IF($S$3&lt;=#REF!,$D224*(1+(#REF!/100))^$S$3,0)</f>
        <v>#REF!</v>
      </c>
      <c r="T224" s="25" t="e">
        <f>IF($T$3&lt;=#REF!,$D224*(1+(#REF!/100))^$T$3,0)</f>
        <v>#REF!</v>
      </c>
      <c r="U224" s="25" t="e">
        <f>IF($U$3&lt;=#REF!,$D224*(1+(#REF!/100))^$U$3,0)</f>
        <v>#REF!</v>
      </c>
      <c r="V224" s="25" t="e">
        <f>IF($V$3&lt;=#REF!,$D224*(1+(#REF!/100))^$V$3,0)</f>
        <v>#REF!</v>
      </c>
      <c r="W224" s="25" t="e">
        <f>IF($W$3&lt;=#REF!,$D224*(1+(#REF!/100))^$W$3,0)</f>
        <v>#REF!</v>
      </c>
      <c r="X224" s="25" t="e">
        <f>IF($X$3&lt;=#REF!,$D224*(1+(#REF!/100))^$X$3,0)</f>
        <v>#REF!</v>
      </c>
      <c r="Y224" s="25" t="e">
        <f>IF($Y$3&lt;=#REF!,$D224*(1+(#REF!/100))^$Y$3,0)</f>
        <v>#REF!</v>
      </c>
      <c r="Z224" s="25" t="e">
        <f>IF($Z$3&lt;=#REF!,$D224*(1+(#REF!/100))^$Z$3,0)</f>
        <v>#REF!</v>
      </c>
      <c r="AA224" s="25" t="e">
        <f>IF($AA$3&lt;=#REF!,$D224*(1+(#REF!/100))^$AA$3,0)</f>
        <v>#REF!</v>
      </c>
      <c r="AB224" s="25" t="e">
        <f>IF($AB$3&lt;=#REF!,$D224*(1+(#REF!/100))^$AB$3,0)</f>
        <v>#REF!</v>
      </c>
      <c r="AC224" s="25" t="e">
        <f>IF($AC$3&lt;=#REF!,$D224*(1+(#REF!/100))^$AC$3,0)</f>
        <v>#REF!</v>
      </c>
      <c r="AD224" s="25" t="e">
        <f>IF($AD$3&lt;=#REF!,$D224*(1+(#REF!/100))^$AD$3,0)</f>
        <v>#REF!</v>
      </c>
      <c r="AE224" s="25" t="e">
        <f>IF($AE$3&lt;=#REF!,$D224*(1+(#REF!/100))^$AE$3,0)</f>
        <v>#REF!</v>
      </c>
      <c r="AF224" s="25" t="e">
        <f>IF($AF$3&lt;=#REF!,$D224*(1+(#REF!/100))^$AF$3,0)</f>
        <v>#REF!</v>
      </c>
      <c r="AG224" s="25" t="e">
        <f>IF($AG$3&lt;=#REF!,$D224*(1+(#REF!/100))^$AG$3,0)</f>
        <v>#REF!</v>
      </c>
      <c r="AH224" s="25" t="e">
        <f>IF($AH$3&lt;=#REF!,$D224*(1+(#REF!/100))^$AH$3,0)</f>
        <v>#REF!</v>
      </c>
      <c r="AI224" s="25" t="e">
        <f>IF($AI$3&lt;=#REF!,$D224*(1+(#REF!/100))^$AI$3,0)</f>
        <v>#REF!</v>
      </c>
      <c r="AJ224" s="17" t="e">
        <f>IF($AJ$3&lt;=#REF!,$D224*(1+(#REF!/100))^$AJ$3,0)</f>
        <v>#REF!</v>
      </c>
      <c r="AK224" s="17" t="e">
        <f>IF($AK$3&lt;=#REF!,$D224*(1+(#REF!/100))^$AK$3,0)</f>
        <v>#REF!</v>
      </c>
      <c r="AL224" s="17" t="e">
        <f>IF($AL$3&lt;=#REF!,$D224*(1+(#REF!/100))^$AL$3,0)</f>
        <v>#REF!</v>
      </c>
      <c r="AM224" s="17" t="e">
        <f>IF($AM$3&lt;=#REF!,$D224*(1+(#REF!/100))^$AM$3,0)</f>
        <v>#REF!</v>
      </c>
      <c r="AN224" s="17" t="e">
        <f>IF($AN$3&lt;=#REF!,$D224*(1+(#REF!/100))^$AN$3,0)</f>
        <v>#REF!</v>
      </c>
      <c r="AO224" s="17" t="e">
        <f>IF($AO$3&lt;=#REF!,$D224*(1+(#REF!/100))^$AO$3,0)</f>
        <v>#REF!</v>
      </c>
      <c r="AP224" s="17" t="e">
        <f>IF($AP$3&lt;=#REF!,$D224*(1+(#REF!/100))^$AP$3,0)</f>
        <v>#REF!</v>
      </c>
      <c r="AQ224" s="17" t="e">
        <f>IF($AQ$3&lt;=#REF!,$D224*(1+(#REF!/100))^$AQ$3,0)</f>
        <v>#REF!</v>
      </c>
      <c r="AR224" s="17" t="e">
        <f>IF($AR$3&lt;=#REF!,$D224*(1+(#REF!/100))^$AR$3,0)</f>
        <v>#REF!</v>
      </c>
      <c r="AS224" s="17" t="e">
        <f>IF($AS$3&lt;=#REF!,$D224*(1+(#REF!/100))^$AS$3,0)</f>
        <v>#REF!</v>
      </c>
    </row>
    <row r="225" spans="2:45" x14ac:dyDescent="0.25">
      <c r="B225" s="2" t="e">
        <f>#REF!</f>
        <v>#REF!</v>
      </c>
      <c r="C225" s="20">
        <v>4</v>
      </c>
      <c r="D225" s="19" t="e">
        <f>#REF!*#REF!</f>
        <v>#REF!</v>
      </c>
      <c r="E225" s="17" t="e">
        <f>NPV(#REF!,'Costos operativos proyectados'!F225:AI225)</f>
        <v>#REF!</v>
      </c>
      <c r="F225" s="25" t="e">
        <f>IF($F$3&lt;=#REF!,$D225*(1+(#REF!/100))^$F$3,0)</f>
        <v>#REF!</v>
      </c>
      <c r="G225" s="25" t="e">
        <f>IF($G$3&lt;=#REF!,$D225*(1+(#REF!/100))^$G$3,0)</f>
        <v>#REF!</v>
      </c>
      <c r="H225" s="25" t="e">
        <f>IF($H$3&lt;=#REF!,$D225*(1+(#REF!/100))^$H$3,0)</f>
        <v>#REF!</v>
      </c>
      <c r="I225" s="25" t="e">
        <f>IF($I$3&lt;=#REF!,$D225*(1+(#REF!/100))^$I$3,0)</f>
        <v>#REF!</v>
      </c>
      <c r="J225" s="25" t="e">
        <f>IF($J$3&lt;=#REF!,$D225*(1+(#REF!/100))^$J$3,0)</f>
        <v>#REF!</v>
      </c>
      <c r="K225" s="25" t="e">
        <f>IF($K$3&lt;=#REF!,$D225*(1+(#REF!/100))^$K$3,0)</f>
        <v>#REF!</v>
      </c>
      <c r="L225" s="25" t="e">
        <f>IF($L$3&lt;=#REF!,$D225*(1+(#REF!/100))^$L$3,0)</f>
        <v>#REF!</v>
      </c>
      <c r="M225" s="25" t="e">
        <f>IF($M$3&lt;=#REF!,$D225*(1+(#REF!/100))^$M$3,0)</f>
        <v>#REF!</v>
      </c>
      <c r="N225" s="25" t="e">
        <f>IF($N$3&lt;=#REF!,$D225*(1+(#REF!/100))^$N$3,0)</f>
        <v>#REF!</v>
      </c>
      <c r="O225" s="25" t="e">
        <f>IF($O$3&lt;=#REF!,$D225*(1+(#REF!/100))^$O$3,0)</f>
        <v>#REF!</v>
      </c>
      <c r="P225" s="25" t="e">
        <f>IF($P$3&lt;=#REF!,$D225*(1+(#REF!/100))^$P$3,0)</f>
        <v>#REF!</v>
      </c>
      <c r="Q225" s="25" t="e">
        <f>IF($Q$3&lt;=#REF!,$D225*(1+(#REF!/100))^$Q$3,0)</f>
        <v>#REF!</v>
      </c>
      <c r="R225" s="25" t="e">
        <f>IF($R$3&lt;=#REF!,$D225*(1+(#REF!/100))^$R$3,0)</f>
        <v>#REF!</v>
      </c>
      <c r="S225" s="25" t="e">
        <f>IF($S$3&lt;=#REF!,$D225*(1+(#REF!/100))^$S$3,0)</f>
        <v>#REF!</v>
      </c>
      <c r="T225" s="25" t="e">
        <f>IF($T$3&lt;=#REF!,$D225*(1+(#REF!/100))^$T$3,0)</f>
        <v>#REF!</v>
      </c>
      <c r="U225" s="25" t="e">
        <f>IF($U$3&lt;=#REF!,$D225*(1+(#REF!/100))^$U$3,0)</f>
        <v>#REF!</v>
      </c>
      <c r="V225" s="25" t="e">
        <f>IF($V$3&lt;=#REF!,$D225*(1+(#REF!/100))^$V$3,0)</f>
        <v>#REF!</v>
      </c>
      <c r="W225" s="25" t="e">
        <f>IF($W$3&lt;=#REF!,$D225*(1+(#REF!/100))^$W$3,0)</f>
        <v>#REF!</v>
      </c>
      <c r="X225" s="25" t="e">
        <f>IF($X$3&lt;=#REF!,$D225*(1+(#REF!/100))^$X$3,0)</f>
        <v>#REF!</v>
      </c>
      <c r="Y225" s="25" t="e">
        <f>IF($Y$3&lt;=#REF!,$D225*(1+(#REF!/100))^$Y$3,0)</f>
        <v>#REF!</v>
      </c>
      <c r="Z225" s="25" t="e">
        <f>IF($Z$3&lt;=#REF!,$D225*(1+(#REF!/100))^$Z$3,0)</f>
        <v>#REF!</v>
      </c>
      <c r="AA225" s="25" t="e">
        <f>IF($AA$3&lt;=#REF!,$D225*(1+(#REF!/100))^$AA$3,0)</f>
        <v>#REF!</v>
      </c>
      <c r="AB225" s="25" t="e">
        <f>IF($AB$3&lt;=#REF!,$D225*(1+(#REF!/100))^$AB$3,0)</f>
        <v>#REF!</v>
      </c>
      <c r="AC225" s="25" t="e">
        <f>IF($AC$3&lt;=#REF!,$D225*(1+(#REF!/100))^$AC$3,0)</f>
        <v>#REF!</v>
      </c>
      <c r="AD225" s="25" t="e">
        <f>IF($AD$3&lt;=#REF!,$D225*(1+(#REF!/100))^$AD$3,0)</f>
        <v>#REF!</v>
      </c>
      <c r="AE225" s="25" t="e">
        <f>IF($AE$3&lt;=#REF!,$D225*(1+(#REF!/100))^$AE$3,0)</f>
        <v>#REF!</v>
      </c>
      <c r="AF225" s="25" t="e">
        <f>IF($AF$3&lt;=#REF!,$D225*(1+(#REF!/100))^$AF$3,0)</f>
        <v>#REF!</v>
      </c>
      <c r="AG225" s="25" t="e">
        <f>IF($AG$3&lt;=#REF!,$D225*(1+(#REF!/100))^$AG$3,0)</f>
        <v>#REF!</v>
      </c>
      <c r="AH225" s="25" t="e">
        <f>IF($AH$3&lt;=#REF!,$D225*(1+(#REF!/100))^$AH$3,0)</f>
        <v>#REF!</v>
      </c>
      <c r="AI225" s="25" t="e">
        <f>IF($AI$3&lt;=#REF!,$D225*(1+(#REF!/100))^$AI$3,0)</f>
        <v>#REF!</v>
      </c>
      <c r="AJ225" s="17" t="e">
        <f>IF($AJ$3&lt;=#REF!,$D225*(1+(#REF!/100))^$AJ$3,0)</f>
        <v>#REF!</v>
      </c>
      <c r="AK225" s="17" t="e">
        <f>IF($AK$3&lt;=#REF!,$D225*(1+(#REF!/100))^$AK$3,0)</f>
        <v>#REF!</v>
      </c>
      <c r="AL225" s="17" t="e">
        <f>IF($AL$3&lt;=#REF!,$D225*(1+(#REF!/100))^$AL$3,0)</f>
        <v>#REF!</v>
      </c>
      <c r="AM225" s="17" t="e">
        <f>IF($AM$3&lt;=#REF!,$D225*(1+(#REF!/100))^$AM$3,0)</f>
        <v>#REF!</v>
      </c>
      <c r="AN225" s="17" t="e">
        <f>IF($AN$3&lt;=#REF!,$D225*(1+(#REF!/100))^$AN$3,0)</f>
        <v>#REF!</v>
      </c>
      <c r="AO225" s="17" t="e">
        <f>IF($AO$3&lt;=#REF!,$D225*(1+(#REF!/100))^$AO$3,0)</f>
        <v>#REF!</v>
      </c>
      <c r="AP225" s="17" t="e">
        <f>IF($AP$3&lt;=#REF!,$D225*(1+(#REF!/100))^$AP$3,0)</f>
        <v>#REF!</v>
      </c>
      <c r="AQ225" s="17" t="e">
        <f>IF($AQ$3&lt;=#REF!,$D225*(1+(#REF!/100))^$AQ$3,0)</f>
        <v>#REF!</v>
      </c>
      <c r="AR225" s="17" t="e">
        <f>IF($AR$3&lt;=#REF!,$D225*(1+(#REF!/100))^$AR$3,0)</f>
        <v>#REF!</v>
      </c>
      <c r="AS225" s="17" t="e">
        <f>IF($AS$3&lt;=#REF!,$D225*(1+(#REF!/100))^$AS$3,0)</f>
        <v>#REF!</v>
      </c>
    </row>
    <row r="226" spans="2:45" x14ac:dyDescent="0.25">
      <c r="B226" s="2" t="e">
        <f>#REF!</f>
        <v>#REF!</v>
      </c>
      <c r="C226" s="20">
        <v>6</v>
      </c>
      <c r="D226" s="19" t="e">
        <f>#REF!*#REF!</f>
        <v>#REF!</v>
      </c>
      <c r="E226" s="17" t="e">
        <f>NPV(#REF!,'Costos operativos proyectados'!F226:AI226)</f>
        <v>#REF!</v>
      </c>
      <c r="F226" s="25" t="e">
        <f>IF($F$3&lt;=#REF!,$D226*(1+(#REF!/100))^$F$3,0)</f>
        <v>#REF!</v>
      </c>
      <c r="G226" s="25" t="e">
        <f>IF($G$3&lt;=#REF!,$D226*(1+(#REF!/100))^$G$3,0)</f>
        <v>#REF!</v>
      </c>
      <c r="H226" s="25" t="e">
        <f>IF($H$3&lt;=#REF!,$D226*(1+(#REF!/100))^$H$3,0)</f>
        <v>#REF!</v>
      </c>
      <c r="I226" s="25" t="e">
        <f>IF($I$3&lt;=#REF!,$D226*(1+(#REF!/100))^$I$3,0)</f>
        <v>#REF!</v>
      </c>
      <c r="J226" s="25" t="e">
        <f>IF($J$3&lt;=#REF!,$D226*(1+(#REF!/100))^$J$3,0)</f>
        <v>#REF!</v>
      </c>
      <c r="K226" s="25" t="e">
        <f>IF($K$3&lt;=#REF!,$D226*(1+(#REF!/100))^$K$3,0)</f>
        <v>#REF!</v>
      </c>
      <c r="L226" s="25" t="e">
        <f>IF($L$3&lt;=#REF!,$D226*(1+(#REF!/100))^$L$3,0)</f>
        <v>#REF!</v>
      </c>
      <c r="M226" s="25" t="e">
        <f>IF($M$3&lt;=#REF!,$D226*(1+(#REF!/100))^$M$3,0)</f>
        <v>#REF!</v>
      </c>
      <c r="N226" s="25" t="e">
        <f>IF($N$3&lt;=#REF!,$D226*(1+(#REF!/100))^$N$3,0)</f>
        <v>#REF!</v>
      </c>
      <c r="O226" s="25" t="e">
        <f>IF($O$3&lt;=#REF!,$D226*(1+(#REF!/100))^$O$3,0)</f>
        <v>#REF!</v>
      </c>
      <c r="P226" s="25" t="e">
        <f>IF($P$3&lt;=#REF!,$D226*(1+(#REF!/100))^$P$3,0)</f>
        <v>#REF!</v>
      </c>
      <c r="Q226" s="25" t="e">
        <f>IF($Q$3&lt;=#REF!,$D226*(1+(#REF!/100))^$Q$3,0)</f>
        <v>#REF!</v>
      </c>
      <c r="R226" s="25" t="e">
        <f>IF($R$3&lt;=#REF!,$D226*(1+(#REF!/100))^$R$3,0)</f>
        <v>#REF!</v>
      </c>
      <c r="S226" s="25" t="e">
        <f>IF($S$3&lt;=#REF!,$D226*(1+(#REF!/100))^$S$3,0)</f>
        <v>#REF!</v>
      </c>
      <c r="T226" s="25" t="e">
        <f>IF($T$3&lt;=#REF!,$D226*(1+(#REF!/100))^$T$3,0)</f>
        <v>#REF!</v>
      </c>
      <c r="U226" s="25" t="e">
        <f>IF($U$3&lt;=#REF!,$D226*(1+(#REF!/100))^$U$3,0)</f>
        <v>#REF!</v>
      </c>
      <c r="V226" s="25" t="e">
        <f>IF($V$3&lt;=#REF!,$D226*(1+(#REF!/100))^$V$3,0)</f>
        <v>#REF!</v>
      </c>
      <c r="W226" s="25" t="e">
        <f>IF($W$3&lt;=#REF!,$D226*(1+(#REF!/100))^$W$3,0)</f>
        <v>#REF!</v>
      </c>
      <c r="X226" s="25" t="e">
        <f>IF($X$3&lt;=#REF!,$D226*(1+(#REF!/100))^$X$3,0)</f>
        <v>#REF!</v>
      </c>
      <c r="Y226" s="25" t="e">
        <f>IF($Y$3&lt;=#REF!,$D226*(1+(#REF!/100))^$Y$3,0)</f>
        <v>#REF!</v>
      </c>
      <c r="Z226" s="25" t="e">
        <f>IF($Z$3&lt;=#REF!,$D226*(1+(#REF!/100))^$Z$3,0)</f>
        <v>#REF!</v>
      </c>
      <c r="AA226" s="25" t="e">
        <f>IF($AA$3&lt;=#REF!,$D226*(1+(#REF!/100))^$AA$3,0)</f>
        <v>#REF!</v>
      </c>
      <c r="AB226" s="25" t="e">
        <f>IF($AB$3&lt;=#REF!,$D226*(1+(#REF!/100))^$AB$3,0)</f>
        <v>#REF!</v>
      </c>
      <c r="AC226" s="25" t="e">
        <f>IF($AC$3&lt;=#REF!,$D226*(1+(#REF!/100))^$AC$3,0)</f>
        <v>#REF!</v>
      </c>
      <c r="AD226" s="25" t="e">
        <f>IF($AD$3&lt;=#REF!,$D226*(1+(#REF!/100))^$AD$3,0)</f>
        <v>#REF!</v>
      </c>
      <c r="AE226" s="25" t="e">
        <f>IF($AE$3&lt;=#REF!,$D226*(1+(#REF!/100))^$AE$3,0)</f>
        <v>#REF!</v>
      </c>
      <c r="AF226" s="25" t="e">
        <f>IF($AF$3&lt;=#REF!,$D226*(1+(#REF!/100))^$AF$3,0)</f>
        <v>#REF!</v>
      </c>
      <c r="AG226" s="25" t="e">
        <f>IF($AG$3&lt;=#REF!,$D226*(1+(#REF!/100))^$AG$3,0)</f>
        <v>#REF!</v>
      </c>
      <c r="AH226" s="25" t="e">
        <f>IF($AH$3&lt;=#REF!,$D226*(1+(#REF!/100))^$AH$3,0)</f>
        <v>#REF!</v>
      </c>
      <c r="AI226" s="25" t="e">
        <f>IF($AI$3&lt;=#REF!,$D226*(1+(#REF!/100))^$AI$3,0)</f>
        <v>#REF!</v>
      </c>
      <c r="AJ226" s="17" t="e">
        <f>IF($AJ$3&lt;=#REF!,$D226*(1+(#REF!/100))^$AJ$3,0)</f>
        <v>#REF!</v>
      </c>
      <c r="AK226" s="17" t="e">
        <f>IF($AK$3&lt;=#REF!,$D226*(1+(#REF!/100))^$AK$3,0)</f>
        <v>#REF!</v>
      </c>
      <c r="AL226" s="17" t="e">
        <f>IF($AL$3&lt;=#REF!,$D226*(1+(#REF!/100))^$AL$3,0)</f>
        <v>#REF!</v>
      </c>
      <c r="AM226" s="17" t="e">
        <f>IF($AM$3&lt;=#REF!,$D226*(1+(#REF!/100))^$AM$3,0)</f>
        <v>#REF!</v>
      </c>
      <c r="AN226" s="17" t="e">
        <f>IF($AN$3&lt;=#REF!,$D226*(1+(#REF!/100))^$AN$3,0)</f>
        <v>#REF!</v>
      </c>
      <c r="AO226" s="17" t="e">
        <f>IF($AO$3&lt;=#REF!,$D226*(1+(#REF!/100))^$AO$3,0)</f>
        <v>#REF!</v>
      </c>
      <c r="AP226" s="17" t="e">
        <f>IF($AP$3&lt;=#REF!,$D226*(1+(#REF!/100))^$AP$3,0)</f>
        <v>#REF!</v>
      </c>
      <c r="AQ226" s="17" t="e">
        <f>IF($AQ$3&lt;=#REF!,$D226*(1+(#REF!/100))^$AQ$3,0)</f>
        <v>#REF!</v>
      </c>
      <c r="AR226" s="17" t="e">
        <f>IF($AR$3&lt;=#REF!,$D226*(1+(#REF!/100))^$AR$3,0)</f>
        <v>#REF!</v>
      </c>
      <c r="AS226" s="17" t="e">
        <f>IF($AS$3&lt;=#REF!,$D226*(1+(#REF!/100))^$AS$3,0)</f>
        <v>#REF!</v>
      </c>
    </row>
    <row r="227" spans="2:45" x14ac:dyDescent="0.25">
      <c r="B227" s="2" t="e">
        <f>#REF!</f>
        <v>#REF!</v>
      </c>
      <c r="C227" s="20"/>
      <c r="D227" s="19" t="e">
        <f>#REF!*#REF!</f>
        <v>#REF!</v>
      </c>
      <c r="E227" s="17" t="e">
        <f>NPV(#REF!,'Costos operativos proyectados'!F227:AI227)</f>
        <v>#REF!</v>
      </c>
      <c r="F227" s="25" t="e">
        <f>IF($F$3&lt;=#REF!,$D227*(1+(#REF!/100))^$F$3,0)</f>
        <v>#REF!</v>
      </c>
      <c r="G227" s="25" t="e">
        <f>IF($G$3&lt;=#REF!,$D227*(1+(#REF!/100))^$G$3,0)</f>
        <v>#REF!</v>
      </c>
      <c r="H227" s="25" t="e">
        <f>IF($H$3&lt;=#REF!,$D227*(1+(#REF!/100))^$H$3,0)</f>
        <v>#REF!</v>
      </c>
      <c r="I227" s="25" t="e">
        <f>IF($I$3&lt;=#REF!,$D227*(1+(#REF!/100))^$I$3,0)</f>
        <v>#REF!</v>
      </c>
      <c r="J227" s="25" t="e">
        <f>IF($J$3&lt;=#REF!,$D227*(1+(#REF!/100))^$J$3,0)</f>
        <v>#REF!</v>
      </c>
      <c r="K227" s="25" t="e">
        <f>IF($K$3&lt;=#REF!,$D227*(1+(#REF!/100))^$K$3,0)</f>
        <v>#REF!</v>
      </c>
      <c r="L227" s="25" t="e">
        <f>IF($L$3&lt;=#REF!,$D227*(1+(#REF!/100))^$L$3,0)</f>
        <v>#REF!</v>
      </c>
      <c r="M227" s="25" t="e">
        <f>IF($M$3&lt;=#REF!,$D227*(1+(#REF!/100))^$M$3,0)</f>
        <v>#REF!</v>
      </c>
      <c r="N227" s="25" t="e">
        <f>IF($N$3&lt;=#REF!,$D227*(1+(#REF!/100))^$N$3,0)</f>
        <v>#REF!</v>
      </c>
      <c r="O227" s="25" t="e">
        <f>IF($O$3&lt;=#REF!,$D227*(1+(#REF!/100))^$O$3,0)</f>
        <v>#REF!</v>
      </c>
      <c r="P227" s="25" t="e">
        <f>IF($P$3&lt;=#REF!,$D227*(1+(#REF!/100))^$P$3,0)</f>
        <v>#REF!</v>
      </c>
      <c r="Q227" s="25" t="e">
        <f>IF($Q$3&lt;=#REF!,$D227*(1+(#REF!/100))^$Q$3,0)</f>
        <v>#REF!</v>
      </c>
      <c r="R227" s="25" t="e">
        <f>IF($R$3&lt;=#REF!,$D227*(1+(#REF!/100))^$R$3,0)</f>
        <v>#REF!</v>
      </c>
      <c r="S227" s="25" t="e">
        <f>IF($S$3&lt;=#REF!,$D227*(1+(#REF!/100))^$S$3,0)</f>
        <v>#REF!</v>
      </c>
      <c r="T227" s="25" t="e">
        <f>IF($T$3&lt;=#REF!,$D227*(1+(#REF!/100))^$T$3,0)</f>
        <v>#REF!</v>
      </c>
      <c r="U227" s="25" t="e">
        <f>IF($U$3&lt;=#REF!,$D227*(1+(#REF!/100))^$U$3,0)</f>
        <v>#REF!</v>
      </c>
      <c r="V227" s="25" t="e">
        <f>IF($V$3&lt;=#REF!,$D227*(1+(#REF!/100))^$V$3,0)</f>
        <v>#REF!</v>
      </c>
      <c r="W227" s="25" t="e">
        <f>IF($W$3&lt;=#REF!,$D227*(1+(#REF!/100))^$W$3,0)</f>
        <v>#REF!</v>
      </c>
      <c r="X227" s="25" t="e">
        <f>IF($X$3&lt;=#REF!,$D227*(1+(#REF!/100))^$X$3,0)</f>
        <v>#REF!</v>
      </c>
      <c r="Y227" s="25" t="e">
        <f>IF($Y$3&lt;=#REF!,$D227*(1+(#REF!/100))^$Y$3,0)</f>
        <v>#REF!</v>
      </c>
      <c r="Z227" s="25" t="e">
        <f>IF($Z$3&lt;=#REF!,$D227*(1+(#REF!/100))^$Z$3,0)</f>
        <v>#REF!</v>
      </c>
      <c r="AA227" s="25" t="e">
        <f>IF($AA$3&lt;=#REF!,$D227*(1+(#REF!/100))^$AA$3,0)</f>
        <v>#REF!</v>
      </c>
      <c r="AB227" s="25" t="e">
        <f>IF($AB$3&lt;=#REF!,$D227*(1+(#REF!/100))^$AB$3,0)</f>
        <v>#REF!</v>
      </c>
      <c r="AC227" s="25" t="e">
        <f>IF($AC$3&lt;=#REF!,$D227*(1+(#REF!/100))^$AC$3,0)</f>
        <v>#REF!</v>
      </c>
      <c r="AD227" s="25" t="e">
        <f>IF($AD$3&lt;=#REF!,$D227*(1+(#REF!/100))^$AD$3,0)</f>
        <v>#REF!</v>
      </c>
      <c r="AE227" s="25" t="e">
        <f>IF($AE$3&lt;=#REF!,$D227*(1+(#REF!/100))^$AE$3,0)</f>
        <v>#REF!</v>
      </c>
      <c r="AF227" s="25" t="e">
        <f>IF($AF$3&lt;=#REF!,$D227*(1+(#REF!/100))^$AF$3,0)</f>
        <v>#REF!</v>
      </c>
      <c r="AG227" s="25" t="e">
        <f>IF($AG$3&lt;=#REF!,$D227*(1+(#REF!/100))^$AG$3,0)</f>
        <v>#REF!</v>
      </c>
      <c r="AH227" s="25" t="e">
        <f>IF($AH$3&lt;=#REF!,$D227*(1+(#REF!/100))^$AH$3,0)</f>
        <v>#REF!</v>
      </c>
      <c r="AI227" s="25" t="e">
        <f>IF($AI$3&lt;=#REF!,$D227*(1+(#REF!/100))^$AI$3,0)</f>
        <v>#REF!</v>
      </c>
      <c r="AJ227" s="17" t="e">
        <f>IF($AJ$3&lt;=#REF!,$D227*(1+(#REF!/100))^$AJ$3,0)</f>
        <v>#REF!</v>
      </c>
      <c r="AK227" s="17" t="e">
        <f>IF($AK$3&lt;=#REF!,$D227*(1+(#REF!/100))^$AK$3,0)</f>
        <v>#REF!</v>
      </c>
      <c r="AL227" s="17" t="e">
        <f>IF($AL$3&lt;=#REF!,$D227*(1+(#REF!/100))^$AL$3,0)</f>
        <v>#REF!</v>
      </c>
      <c r="AM227" s="17" t="e">
        <f>IF($AM$3&lt;=#REF!,$D227*(1+(#REF!/100))^$AM$3,0)</f>
        <v>#REF!</v>
      </c>
      <c r="AN227" s="17" t="e">
        <f>IF($AN$3&lt;=#REF!,$D227*(1+(#REF!/100))^$AN$3,0)</f>
        <v>#REF!</v>
      </c>
      <c r="AO227" s="17" t="e">
        <f>IF($AO$3&lt;=#REF!,$D227*(1+(#REF!/100))^$AO$3,0)</f>
        <v>#REF!</v>
      </c>
      <c r="AP227" s="17" t="e">
        <f>IF($AP$3&lt;=#REF!,$D227*(1+(#REF!/100))^$AP$3,0)</f>
        <v>#REF!</v>
      </c>
      <c r="AQ227" s="17" t="e">
        <f>IF($AQ$3&lt;=#REF!,$D227*(1+(#REF!/100))^$AQ$3,0)</f>
        <v>#REF!</v>
      </c>
      <c r="AR227" s="17" t="e">
        <f>IF($AR$3&lt;=#REF!,$D227*(1+(#REF!/100))^$AR$3,0)</f>
        <v>#REF!</v>
      </c>
      <c r="AS227" s="17" t="e">
        <f>IF($AS$3&lt;=#REF!,$D227*(1+(#REF!/100))^$AS$3,0)</f>
        <v>#REF!</v>
      </c>
    </row>
    <row r="228" spans="2:45" x14ac:dyDescent="0.25">
      <c r="B228" s="2" t="e">
        <f>#REF!</f>
        <v>#REF!</v>
      </c>
      <c r="C228" s="20"/>
      <c r="D228" s="19" t="e">
        <f>#REF!*#REF!</f>
        <v>#REF!</v>
      </c>
      <c r="E228" s="17" t="e">
        <f>NPV(#REF!,'Costos operativos proyectados'!F228:AI228)</f>
        <v>#REF!</v>
      </c>
      <c r="F228" s="25" t="e">
        <f>IF($F$3&lt;=#REF!,$D228*(1+(#REF!/100))^$F$3,0)</f>
        <v>#REF!</v>
      </c>
      <c r="G228" s="25" t="e">
        <f>IF($G$3&lt;=#REF!,$D228*(1+(#REF!/100))^$G$3,0)</f>
        <v>#REF!</v>
      </c>
      <c r="H228" s="25" t="e">
        <f>IF($H$3&lt;=#REF!,$D228*(1+(#REF!/100))^$H$3,0)</f>
        <v>#REF!</v>
      </c>
      <c r="I228" s="25" t="e">
        <f>IF($I$3&lt;=#REF!,$D228*(1+(#REF!/100))^$I$3,0)</f>
        <v>#REF!</v>
      </c>
      <c r="J228" s="25" t="e">
        <f>IF($J$3&lt;=#REF!,$D228*(1+(#REF!/100))^$J$3,0)</f>
        <v>#REF!</v>
      </c>
      <c r="K228" s="25" t="e">
        <f>IF($K$3&lt;=#REF!,$D228*(1+(#REF!/100))^$K$3,0)</f>
        <v>#REF!</v>
      </c>
      <c r="L228" s="25" t="e">
        <f>IF($L$3&lt;=#REF!,$D228*(1+(#REF!/100))^$L$3,0)</f>
        <v>#REF!</v>
      </c>
      <c r="M228" s="25" t="e">
        <f>IF($M$3&lt;=#REF!,$D228*(1+(#REF!/100))^$M$3,0)</f>
        <v>#REF!</v>
      </c>
      <c r="N228" s="25" t="e">
        <f>IF($N$3&lt;=#REF!,$D228*(1+(#REF!/100))^$N$3,0)</f>
        <v>#REF!</v>
      </c>
      <c r="O228" s="25" t="e">
        <f>IF($O$3&lt;=#REF!,$D228*(1+(#REF!/100))^$O$3,0)</f>
        <v>#REF!</v>
      </c>
      <c r="P228" s="25" t="e">
        <f>IF($P$3&lt;=#REF!,$D228*(1+(#REF!/100))^$P$3,0)</f>
        <v>#REF!</v>
      </c>
      <c r="Q228" s="25" t="e">
        <f>IF($Q$3&lt;=#REF!,$D228*(1+(#REF!/100))^$Q$3,0)</f>
        <v>#REF!</v>
      </c>
      <c r="R228" s="25" t="e">
        <f>IF($R$3&lt;=#REF!,$D228*(1+(#REF!/100))^$R$3,0)</f>
        <v>#REF!</v>
      </c>
      <c r="S228" s="25" t="e">
        <f>IF($S$3&lt;=#REF!,$D228*(1+(#REF!/100))^$S$3,0)</f>
        <v>#REF!</v>
      </c>
      <c r="T228" s="25" t="e">
        <f>IF($T$3&lt;=#REF!,$D228*(1+(#REF!/100))^$T$3,0)</f>
        <v>#REF!</v>
      </c>
      <c r="U228" s="25" t="e">
        <f>IF($U$3&lt;=#REF!,$D228*(1+(#REF!/100))^$U$3,0)</f>
        <v>#REF!</v>
      </c>
      <c r="V228" s="25" t="e">
        <f>IF($V$3&lt;=#REF!,$D228*(1+(#REF!/100))^$V$3,0)</f>
        <v>#REF!</v>
      </c>
      <c r="W228" s="25" t="e">
        <f>IF($W$3&lt;=#REF!,$D228*(1+(#REF!/100))^$W$3,0)</f>
        <v>#REF!</v>
      </c>
      <c r="X228" s="25" t="e">
        <f>IF($X$3&lt;=#REF!,$D228*(1+(#REF!/100))^$X$3,0)</f>
        <v>#REF!</v>
      </c>
      <c r="Y228" s="25" t="e">
        <f>IF($Y$3&lt;=#REF!,$D228*(1+(#REF!/100))^$Y$3,0)</f>
        <v>#REF!</v>
      </c>
      <c r="Z228" s="25" t="e">
        <f>IF($Z$3&lt;=#REF!,$D228*(1+(#REF!/100))^$Z$3,0)</f>
        <v>#REF!</v>
      </c>
      <c r="AA228" s="25" t="e">
        <f>IF($AA$3&lt;=#REF!,$D228*(1+(#REF!/100))^$AA$3,0)</f>
        <v>#REF!</v>
      </c>
      <c r="AB228" s="25" t="e">
        <f>IF($AB$3&lt;=#REF!,$D228*(1+(#REF!/100))^$AB$3,0)</f>
        <v>#REF!</v>
      </c>
      <c r="AC228" s="25" t="e">
        <f>IF($AC$3&lt;=#REF!,$D228*(1+(#REF!/100))^$AC$3,0)</f>
        <v>#REF!</v>
      </c>
      <c r="AD228" s="25" t="e">
        <f>IF($AD$3&lt;=#REF!,$D228*(1+(#REF!/100))^$AD$3,0)</f>
        <v>#REF!</v>
      </c>
      <c r="AE228" s="25" t="e">
        <f>IF($AE$3&lt;=#REF!,$D228*(1+(#REF!/100))^$AE$3,0)</f>
        <v>#REF!</v>
      </c>
      <c r="AF228" s="25" t="e">
        <f>IF($AF$3&lt;=#REF!,$D228*(1+(#REF!/100))^$AF$3,0)</f>
        <v>#REF!</v>
      </c>
      <c r="AG228" s="25" t="e">
        <f>IF($AG$3&lt;=#REF!,$D228*(1+(#REF!/100))^$AG$3,0)</f>
        <v>#REF!</v>
      </c>
      <c r="AH228" s="25" t="e">
        <f>IF($AH$3&lt;=#REF!,$D228*(1+(#REF!/100))^$AH$3,0)</f>
        <v>#REF!</v>
      </c>
      <c r="AI228" s="25" t="e">
        <f>IF($AI$3&lt;=#REF!,$D228*(1+(#REF!/100))^$AI$3,0)</f>
        <v>#REF!</v>
      </c>
      <c r="AJ228" s="17" t="e">
        <f>IF($AJ$3&lt;=#REF!,$D228*(1+(#REF!/100))^$AJ$3,0)</f>
        <v>#REF!</v>
      </c>
      <c r="AK228" s="17" t="e">
        <f>IF($AK$3&lt;=#REF!,$D228*(1+(#REF!/100))^$AK$3,0)</f>
        <v>#REF!</v>
      </c>
      <c r="AL228" s="17" t="e">
        <f>IF($AL$3&lt;=#REF!,$D228*(1+(#REF!/100))^$AL$3,0)</f>
        <v>#REF!</v>
      </c>
      <c r="AM228" s="17" t="e">
        <f>IF($AM$3&lt;=#REF!,$D228*(1+(#REF!/100))^$AM$3,0)</f>
        <v>#REF!</v>
      </c>
      <c r="AN228" s="17" t="e">
        <f>IF($AN$3&lt;=#REF!,$D228*(1+(#REF!/100))^$AN$3,0)</f>
        <v>#REF!</v>
      </c>
      <c r="AO228" s="17" t="e">
        <f>IF($AO$3&lt;=#REF!,$D228*(1+(#REF!/100))^$AO$3,0)</f>
        <v>#REF!</v>
      </c>
      <c r="AP228" s="17" t="e">
        <f>IF($AP$3&lt;=#REF!,$D228*(1+(#REF!/100))^$AP$3,0)</f>
        <v>#REF!</v>
      </c>
      <c r="AQ228" s="17" t="e">
        <f>IF($AQ$3&lt;=#REF!,$D228*(1+(#REF!/100))^$AQ$3,0)</f>
        <v>#REF!</v>
      </c>
      <c r="AR228" s="17" t="e">
        <f>IF($AR$3&lt;=#REF!,$D228*(1+(#REF!/100))^$AR$3,0)</f>
        <v>#REF!</v>
      </c>
      <c r="AS228" s="17" t="e">
        <f>IF($AS$3&lt;=#REF!,$D228*(1+(#REF!/100))^$AS$3,0)</f>
        <v>#REF!</v>
      </c>
    </row>
    <row r="229" spans="2:45" x14ac:dyDescent="0.25">
      <c r="B229" s="2" t="e">
        <f>#REF!</f>
        <v>#REF!</v>
      </c>
      <c r="C229" s="20"/>
      <c r="D229" s="19" t="e">
        <f>#REF!*#REF!</f>
        <v>#REF!</v>
      </c>
      <c r="E229" s="17" t="e">
        <f>NPV(#REF!,'Costos operativos proyectados'!F229:AI229)</f>
        <v>#REF!</v>
      </c>
      <c r="F229" s="25" t="e">
        <f>IF($F$3&lt;=#REF!,$D229*(1+(#REF!/100))^$F$3,0)</f>
        <v>#REF!</v>
      </c>
      <c r="G229" s="25" t="e">
        <f>IF($G$3&lt;=#REF!,$D229*(1+(#REF!/100))^$G$3,0)</f>
        <v>#REF!</v>
      </c>
      <c r="H229" s="25" t="e">
        <f>IF($H$3&lt;=#REF!,$D229*(1+(#REF!/100))^$H$3,0)</f>
        <v>#REF!</v>
      </c>
      <c r="I229" s="25" t="e">
        <f>IF($I$3&lt;=#REF!,$D229*(1+(#REF!/100))^$I$3,0)</f>
        <v>#REF!</v>
      </c>
      <c r="J229" s="25" t="e">
        <f>IF($J$3&lt;=#REF!,$D229*(1+(#REF!/100))^$J$3,0)</f>
        <v>#REF!</v>
      </c>
      <c r="K229" s="25" t="e">
        <f>IF($K$3&lt;=#REF!,$D229*(1+(#REF!/100))^$K$3,0)</f>
        <v>#REF!</v>
      </c>
      <c r="L229" s="25" t="e">
        <f>IF($L$3&lt;=#REF!,$D229*(1+(#REF!/100))^$L$3,0)</f>
        <v>#REF!</v>
      </c>
      <c r="M229" s="25" t="e">
        <f>IF($M$3&lt;=#REF!,$D229*(1+(#REF!/100))^$M$3,0)</f>
        <v>#REF!</v>
      </c>
      <c r="N229" s="25" t="e">
        <f>IF($N$3&lt;=#REF!,$D229*(1+(#REF!/100))^$N$3,0)</f>
        <v>#REF!</v>
      </c>
      <c r="O229" s="25" t="e">
        <f>IF($O$3&lt;=#REF!,$D229*(1+(#REF!/100))^$O$3,0)</f>
        <v>#REF!</v>
      </c>
      <c r="P229" s="25" t="e">
        <f>IF($P$3&lt;=#REF!,$D229*(1+(#REF!/100))^$P$3,0)</f>
        <v>#REF!</v>
      </c>
      <c r="Q229" s="25" t="e">
        <f>IF($Q$3&lt;=#REF!,$D229*(1+(#REF!/100))^$Q$3,0)</f>
        <v>#REF!</v>
      </c>
      <c r="R229" s="25" t="e">
        <f>IF($R$3&lt;=#REF!,$D229*(1+(#REF!/100))^$R$3,0)</f>
        <v>#REF!</v>
      </c>
      <c r="S229" s="25" t="e">
        <f>IF($S$3&lt;=#REF!,$D229*(1+(#REF!/100))^$S$3,0)</f>
        <v>#REF!</v>
      </c>
      <c r="T229" s="25" t="e">
        <f>IF($T$3&lt;=#REF!,$D229*(1+(#REF!/100))^$T$3,0)</f>
        <v>#REF!</v>
      </c>
      <c r="U229" s="25" t="e">
        <f>IF($U$3&lt;=#REF!,$D229*(1+(#REF!/100))^$U$3,0)</f>
        <v>#REF!</v>
      </c>
      <c r="V229" s="25" t="e">
        <f>IF($V$3&lt;=#REF!,$D229*(1+(#REF!/100))^$V$3,0)</f>
        <v>#REF!</v>
      </c>
      <c r="W229" s="25" t="e">
        <f>IF($W$3&lt;=#REF!,$D229*(1+(#REF!/100))^$W$3,0)</f>
        <v>#REF!</v>
      </c>
      <c r="X229" s="25" t="e">
        <f>IF($X$3&lt;=#REF!,$D229*(1+(#REF!/100))^$X$3,0)</f>
        <v>#REF!</v>
      </c>
      <c r="Y229" s="25" t="e">
        <f>IF($Y$3&lt;=#REF!,$D229*(1+(#REF!/100))^$Y$3,0)</f>
        <v>#REF!</v>
      </c>
      <c r="Z229" s="25" t="e">
        <f>IF($Z$3&lt;=#REF!,$D229*(1+(#REF!/100))^$Z$3,0)</f>
        <v>#REF!</v>
      </c>
      <c r="AA229" s="25" t="e">
        <f>IF($AA$3&lt;=#REF!,$D229*(1+(#REF!/100))^$AA$3,0)</f>
        <v>#REF!</v>
      </c>
      <c r="AB229" s="25" t="e">
        <f>IF($AB$3&lt;=#REF!,$D229*(1+(#REF!/100))^$AB$3,0)</f>
        <v>#REF!</v>
      </c>
      <c r="AC229" s="25" t="e">
        <f>IF($AC$3&lt;=#REF!,$D229*(1+(#REF!/100))^$AC$3,0)</f>
        <v>#REF!</v>
      </c>
      <c r="AD229" s="25" t="e">
        <f>IF($AD$3&lt;=#REF!,$D229*(1+(#REF!/100))^$AD$3,0)</f>
        <v>#REF!</v>
      </c>
      <c r="AE229" s="25" t="e">
        <f>IF($AE$3&lt;=#REF!,$D229*(1+(#REF!/100))^$AE$3,0)</f>
        <v>#REF!</v>
      </c>
      <c r="AF229" s="25" t="e">
        <f>IF($AF$3&lt;=#REF!,$D229*(1+(#REF!/100))^$AF$3,0)</f>
        <v>#REF!</v>
      </c>
      <c r="AG229" s="25" t="e">
        <f>IF($AG$3&lt;=#REF!,$D229*(1+(#REF!/100))^$AG$3,0)</f>
        <v>#REF!</v>
      </c>
      <c r="AH229" s="25" t="e">
        <f>IF($AH$3&lt;=#REF!,$D229*(1+(#REF!/100))^$AH$3,0)</f>
        <v>#REF!</v>
      </c>
      <c r="AI229" s="25" t="e">
        <f>IF($AI$3&lt;=#REF!,$D229*(1+(#REF!/100))^$AI$3,0)</f>
        <v>#REF!</v>
      </c>
      <c r="AJ229" s="17" t="e">
        <f>IF($AJ$3&lt;=#REF!,$D229*(1+(#REF!/100))^$AJ$3,0)</f>
        <v>#REF!</v>
      </c>
      <c r="AK229" s="17" t="e">
        <f>IF($AK$3&lt;=#REF!,$D229*(1+(#REF!/100))^$AK$3,0)</f>
        <v>#REF!</v>
      </c>
      <c r="AL229" s="17" t="e">
        <f>IF($AL$3&lt;=#REF!,$D229*(1+(#REF!/100))^$AL$3,0)</f>
        <v>#REF!</v>
      </c>
      <c r="AM229" s="17" t="e">
        <f>IF($AM$3&lt;=#REF!,$D229*(1+(#REF!/100))^$AM$3,0)</f>
        <v>#REF!</v>
      </c>
      <c r="AN229" s="17" t="e">
        <f>IF($AN$3&lt;=#REF!,$D229*(1+(#REF!/100))^$AN$3,0)</f>
        <v>#REF!</v>
      </c>
      <c r="AO229" s="17" t="e">
        <f>IF($AO$3&lt;=#REF!,$D229*(1+(#REF!/100))^$AO$3,0)</f>
        <v>#REF!</v>
      </c>
      <c r="AP229" s="17" t="e">
        <f>IF($AP$3&lt;=#REF!,$D229*(1+(#REF!/100))^$AP$3,0)</f>
        <v>#REF!</v>
      </c>
      <c r="AQ229" s="17" t="e">
        <f>IF($AQ$3&lt;=#REF!,$D229*(1+(#REF!/100))^$AQ$3,0)</f>
        <v>#REF!</v>
      </c>
      <c r="AR229" s="17" t="e">
        <f>IF($AR$3&lt;=#REF!,$D229*(1+(#REF!/100))^$AR$3,0)</f>
        <v>#REF!</v>
      </c>
      <c r="AS229" s="17" t="e">
        <f>IF($AS$3&lt;=#REF!,$D229*(1+(#REF!/100))^$AS$3,0)</f>
        <v>#REF!</v>
      </c>
    </row>
    <row r="230" spans="2:45" x14ac:dyDescent="0.25">
      <c r="B230" s="2" t="e">
        <f>#REF!</f>
        <v>#REF!</v>
      </c>
      <c r="C230" s="21"/>
      <c r="D230" s="19" t="e">
        <f>#REF!*#REF!</f>
        <v>#REF!</v>
      </c>
      <c r="E230" s="17" t="e">
        <f>NPV(#REF!,'Costos operativos proyectados'!F230:AI230)</f>
        <v>#REF!</v>
      </c>
      <c r="F230" s="25" t="e">
        <f>IF($F$3&lt;=#REF!,$D230*(1+(#REF!/100))^$F$3,0)</f>
        <v>#REF!</v>
      </c>
      <c r="G230" s="25" t="e">
        <f>IF($G$3&lt;=#REF!,$D230*(1+(#REF!/100))^$G$3,0)</f>
        <v>#REF!</v>
      </c>
      <c r="H230" s="25" t="e">
        <f>IF($H$3&lt;=#REF!,$D230*(1+(#REF!/100))^$H$3,0)</f>
        <v>#REF!</v>
      </c>
      <c r="I230" s="25" t="e">
        <f>IF($I$3&lt;=#REF!,$D230*(1+(#REF!/100))^$I$3,0)</f>
        <v>#REF!</v>
      </c>
      <c r="J230" s="25" t="e">
        <f>IF($J$3&lt;=#REF!,$D230*(1+(#REF!/100))^$J$3,0)</f>
        <v>#REF!</v>
      </c>
      <c r="K230" s="25" t="e">
        <f>IF($K$3&lt;=#REF!,$D230*(1+(#REF!/100))^$K$3,0)</f>
        <v>#REF!</v>
      </c>
      <c r="L230" s="25" t="e">
        <f>IF($L$3&lt;=#REF!,$D230*(1+(#REF!/100))^$L$3,0)</f>
        <v>#REF!</v>
      </c>
      <c r="M230" s="25" t="e">
        <f>IF($M$3&lt;=#REF!,$D230*(1+(#REF!/100))^$M$3,0)</f>
        <v>#REF!</v>
      </c>
      <c r="N230" s="25" t="e">
        <f>IF($N$3&lt;=#REF!,$D230*(1+(#REF!/100))^$N$3,0)</f>
        <v>#REF!</v>
      </c>
      <c r="O230" s="25" t="e">
        <f>IF($O$3&lt;=#REF!,$D230*(1+(#REF!/100))^$O$3,0)</f>
        <v>#REF!</v>
      </c>
      <c r="P230" s="25" t="e">
        <f>IF($P$3&lt;=#REF!,$D230*(1+(#REF!/100))^$P$3,0)</f>
        <v>#REF!</v>
      </c>
      <c r="Q230" s="25" t="e">
        <f>IF($Q$3&lt;=#REF!,$D230*(1+(#REF!/100))^$Q$3,0)</f>
        <v>#REF!</v>
      </c>
      <c r="R230" s="25" t="e">
        <f>IF($R$3&lt;=#REF!,$D230*(1+(#REF!/100))^$R$3,0)</f>
        <v>#REF!</v>
      </c>
      <c r="S230" s="25" t="e">
        <f>IF($S$3&lt;=#REF!,$D230*(1+(#REF!/100))^$S$3,0)</f>
        <v>#REF!</v>
      </c>
      <c r="T230" s="25" t="e">
        <f>IF($T$3&lt;=#REF!,$D230*(1+(#REF!/100))^$T$3,0)</f>
        <v>#REF!</v>
      </c>
      <c r="U230" s="25" t="e">
        <f>IF($U$3&lt;=#REF!,$D230*(1+(#REF!/100))^$U$3,0)</f>
        <v>#REF!</v>
      </c>
      <c r="V230" s="25" t="e">
        <f>IF($V$3&lt;=#REF!,$D230*(1+(#REF!/100))^$V$3,0)</f>
        <v>#REF!</v>
      </c>
      <c r="W230" s="25" t="e">
        <f>IF($W$3&lt;=#REF!,$D230*(1+(#REF!/100))^$W$3,0)</f>
        <v>#REF!</v>
      </c>
      <c r="X230" s="25" t="e">
        <f>IF($X$3&lt;=#REF!,$D230*(1+(#REF!/100))^$X$3,0)</f>
        <v>#REF!</v>
      </c>
      <c r="Y230" s="25" t="e">
        <f>IF($Y$3&lt;=#REF!,$D230*(1+(#REF!/100))^$Y$3,0)</f>
        <v>#REF!</v>
      </c>
      <c r="Z230" s="25" t="e">
        <f>IF($Z$3&lt;=#REF!,$D230*(1+(#REF!/100))^$Z$3,0)</f>
        <v>#REF!</v>
      </c>
      <c r="AA230" s="25" t="e">
        <f>IF($AA$3&lt;=#REF!,$D230*(1+(#REF!/100))^$AA$3,0)</f>
        <v>#REF!</v>
      </c>
      <c r="AB230" s="25" t="e">
        <f>IF($AB$3&lt;=#REF!,$D230*(1+(#REF!/100))^$AB$3,0)</f>
        <v>#REF!</v>
      </c>
      <c r="AC230" s="25" t="e">
        <f>IF($AC$3&lt;=#REF!,$D230*(1+(#REF!/100))^$AC$3,0)</f>
        <v>#REF!</v>
      </c>
      <c r="AD230" s="25" t="e">
        <f>IF($AD$3&lt;=#REF!,$D230*(1+(#REF!/100))^$AD$3,0)</f>
        <v>#REF!</v>
      </c>
      <c r="AE230" s="25" t="e">
        <f>IF($AE$3&lt;=#REF!,$D230*(1+(#REF!/100))^$AE$3,0)</f>
        <v>#REF!</v>
      </c>
      <c r="AF230" s="25" t="e">
        <f>IF($AF$3&lt;=#REF!,$D230*(1+(#REF!/100))^$AF$3,0)</f>
        <v>#REF!</v>
      </c>
      <c r="AG230" s="25" t="e">
        <f>IF($AG$3&lt;=#REF!,$D230*(1+(#REF!/100))^$AG$3,0)</f>
        <v>#REF!</v>
      </c>
      <c r="AH230" s="25" t="e">
        <f>IF($AH$3&lt;=#REF!,$D230*(1+(#REF!/100))^$AH$3,0)</f>
        <v>#REF!</v>
      </c>
      <c r="AI230" s="25" t="e">
        <f>IF($AI$3&lt;=#REF!,$D230*(1+(#REF!/100))^$AI$3,0)</f>
        <v>#REF!</v>
      </c>
      <c r="AJ230" s="17" t="e">
        <f>IF($AJ$3&lt;=#REF!,$D230*(1+(#REF!/100))^$AJ$3,0)</f>
        <v>#REF!</v>
      </c>
      <c r="AK230" s="17" t="e">
        <f>IF($AK$3&lt;=#REF!,$D230*(1+(#REF!/100))^$AK$3,0)</f>
        <v>#REF!</v>
      </c>
      <c r="AL230" s="17" t="e">
        <f>IF($AL$3&lt;=#REF!,$D230*(1+(#REF!/100))^$AL$3,0)</f>
        <v>#REF!</v>
      </c>
      <c r="AM230" s="17" t="e">
        <f>IF($AM$3&lt;=#REF!,$D230*(1+(#REF!/100))^$AM$3,0)</f>
        <v>#REF!</v>
      </c>
      <c r="AN230" s="17" t="e">
        <f>IF($AN$3&lt;=#REF!,$D230*(1+(#REF!/100))^$AN$3,0)</f>
        <v>#REF!</v>
      </c>
      <c r="AO230" s="17" t="e">
        <f>IF($AO$3&lt;=#REF!,$D230*(1+(#REF!/100))^$AO$3,0)</f>
        <v>#REF!</v>
      </c>
      <c r="AP230" s="17" t="e">
        <f>IF($AP$3&lt;=#REF!,$D230*(1+(#REF!/100))^$AP$3,0)</f>
        <v>#REF!</v>
      </c>
      <c r="AQ230" s="17" t="e">
        <f>IF($AQ$3&lt;=#REF!,$D230*(1+(#REF!/100))^$AQ$3,0)</f>
        <v>#REF!</v>
      </c>
      <c r="AR230" s="17" t="e">
        <f>IF($AR$3&lt;=#REF!,$D230*(1+(#REF!/100))^$AR$3,0)</f>
        <v>#REF!</v>
      </c>
      <c r="AS230" s="17" t="e">
        <f>IF($AS$3&lt;=#REF!,$D230*(1+(#REF!/100))^$AS$3,0)</f>
        <v>#REF!</v>
      </c>
    </row>
    <row r="231" spans="2:45" x14ac:dyDescent="0.25">
      <c r="B231" s="2" t="e">
        <f>#REF!</f>
        <v>#REF!</v>
      </c>
      <c r="C231" s="20"/>
      <c r="D231" s="19" t="e">
        <f>#REF!*#REF!</f>
        <v>#REF!</v>
      </c>
      <c r="E231" s="17" t="e">
        <f>NPV(#REF!,'Costos operativos proyectados'!F231:AI231)</f>
        <v>#REF!</v>
      </c>
      <c r="F231" s="25" t="e">
        <f>IF($F$3&lt;=#REF!,$D231*(1+(#REF!/100))^$F$3,0)</f>
        <v>#REF!</v>
      </c>
      <c r="G231" s="25" t="e">
        <f>IF($G$3&lt;=#REF!,$D231*(1+(#REF!/100))^$G$3,0)</f>
        <v>#REF!</v>
      </c>
      <c r="H231" s="25" t="e">
        <f>IF($H$3&lt;=#REF!,$D231*(1+(#REF!/100))^$H$3,0)</f>
        <v>#REF!</v>
      </c>
      <c r="I231" s="25" t="e">
        <f>IF($I$3&lt;=#REF!,$D231*(1+(#REF!/100))^$I$3,0)</f>
        <v>#REF!</v>
      </c>
      <c r="J231" s="25" t="e">
        <f>IF($J$3&lt;=#REF!,$D231*(1+(#REF!/100))^$J$3,0)</f>
        <v>#REF!</v>
      </c>
      <c r="K231" s="25" t="e">
        <f>IF($K$3&lt;=#REF!,$D231*(1+(#REF!/100))^$K$3,0)</f>
        <v>#REF!</v>
      </c>
      <c r="L231" s="25" t="e">
        <f>IF($L$3&lt;=#REF!,$D231*(1+(#REF!/100))^$L$3,0)</f>
        <v>#REF!</v>
      </c>
      <c r="M231" s="25" t="e">
        <f>IF($M$3&lt;=#REF!,$D231*(1+(#REF!/100))^$M$3,0)</f>
        <v>#REF!</v>
      </c>
      <c r="N231" s="25" t="e">
        <f>IF($N$3&lt;=#REF!,$D231*(1+(#REF!/100))^$N$3,0)</f>
        <v>#REF!</v>
      </c>
      <c r="O231" s="25" t="e">
        <f>IF($O$3&lt;=#REF!,$D231*(1+(#REF!/100))^$O$3,0)</f>
        <v>#REF!</v>
      </c>
      <c r="P231" s="25" t="e">
        <f>IF($P$3&lt;=#REF!,$D231*(1+(#REF!/100))^$P$3,0)</f>
        <v>#REF!</v>
      </c>
      <c r="Q231" s="25" t="e">
        <f>IF($Q$3&lt;=#REF!,$D231*(1+(#REF!/100))^$Q$3,0)</f>
        <v>#REF!</v>
      </c>
      <c r="R231" s="25" t="e">
        <f>IF($R$3&lt;=#REF!,$D231*(1+(#REF!/100))^$R$3,0)</f>
        <v>#REF!</v>
      </c>
      <c r="S231" s="25" t="e">
        <f>IF($S$3&lt;=#REF!,$D231*(1+(#REF!/100))^$S$3,0)</f>
        <v>#REF!</v>
      </c>
      <c r="T231" s="25" t="e">
        <f>IF($T$3&lt;=#REF!,$D231*(1+(#REF!/100))^$T$3,0)</f>
        <v>#REF!</v>
      </c>
      <c r="U231" s="25" t="e">
        <f>IF($U$3&lt;=#REF!,$D231*(1+(#REF!/100))^$U$3,0)</f>
        <v>#REF!</v>
      </c>
      <c r="V231" s="25" t="e">
        <f>IF($V$3&lt;=#REF!,$D231*(1+(#REF!/100))^$V$3,0)</f>
        <v>#REF!</v>
      </c>
      <c r="W231" s="25" t="e">
        <f>IF($W$3&lt;=#REF!,$D231*(1+(#REF!/100))^$W$3,0)</f>
        <v>#REF!</v>
      </c>
      <c r="X231" s="25" t="e">
        <f>IF($X$3&lt;=#REF!,$D231*(1+(#REF!/100))^$X$3,0)</f>
        <v>#REF!</v>
      </c>
      <c r="Y231" s="25" t="e">
        <f>IF($Y$3&lt;=#REF!,$D231*(1+(#REF!/100))^$Y$3,0)</f>
        <v>#REF!</v>
      </c>
      <c r="Z231" s="25" t="e">
        <f>IF($Z$3&lt;=#REF!,$D231*(1+(#REF!/100))^$Z$3,0)</f>
        <v>#REF!</v>
      </c>
      <c r="AA231" s="25" t="e">
        <f>IF($AA$3&lt;=#REF!,$D231*(1+(#REF!/100))^$AA$3,0)</f>
        <v>#REF!</v>
      </c>
      <c r="AB231" s="25" t="e">
        <f>IF($AB$3&lt;=#REF!,$D231*(1+(#REF!/100))^$AB$3,0)</f>
        <v>#REF!</v>
      </c>
      <c r="AC231" s="25" t="e">
        <f>IF($AC$3&lt;=#REF!,$D231*(1+(#REF!/100))^$AC$3,0)</f>
        <v>#REF!</v>
      </c>
      <c r="AD231" s="25" t="e">
        <f>IF($AD$3&lt;=#REF!,$D231*(1+(#REF!/100))^$AD$3,0)</f>
        <v>#REF!</v>
      </c>
      <c r="AE231" s="25" t="e">
        <f>IF($AE$3&lt;=#REF!,$D231*(1+(#REF!/100))^$AE$3,0)</f>
        <v>#REF!</v>
      </c>
      <c r="AF231" s="25" t="e">
        <f>IF($AF$3&lt;=#REF!,$D231*(1+(#REF!/100))^$AF$3,0)</f>
        <v>#REF!</v>
      </c>
      <c r="AG231" s="25" t="e">
        <f>IF($AG$3&lt;=#REF!,$D231*(1+(#REF!/100))^$AG$3,0)</f>
        <v>#REF!</v>
      </c>
      <c r="AH231" s="25" t="e">
        <f>IF($AH$3&lt;=#REF!,$D231*(1+(#REF!/100))^$AH$3,0)</f>
        <v>#REF!</v>
      </c>
      <c r="AI231" s="25" t="e">
        <f>IF($AI$3&lt;=#REF!,$D231*(1+(#REF!/100))^$AI$3,0)</f>
        <v>#REF!</v>
      </c>
      <c r="AJ231" s="17" t="e">
        <f>IF($AJ$3&lt;=#REF!,$D231*(1+(#REF!/100))^$AJ$3,0)</f>
        <v>#REF!</v>
      </c>
      <c r="AK231" s="17" t="e">
        <f>IF($AK$3&lt;=#REF!,$D231*(1+(#REF!/100))^$AK$3,0)</f>
        <v>#REF!</v>
      </c>
      <c r="AL231" s="17" t="e">
        <f>IF($AL$3&lt;=#REF!,$D231*(1+(#REF!/100))^$AL$3,0)</f>
        <v>#REF!</v>
      </c>
      <c r="AM231" s="17" t="e">
        <f>IF($AM$3&lt;=#REF!,$D231*(1+(#REF!/100))^$AM$3,0)</f>
        <v>#REF!</v>
      </c>
      <c r="AN231" s="17" t="e">
        <f>IF($AN$3&lt;=#REF!,$D231*(1+(#REF!/100))^$AN$3,0)</f>
        <v>#REF!</v>
      </c>
      <c r="AO231" s="17" t="e">
        <f>IF($AO$3&lt;=#REF!,$D231*(1+(#REF!/100))^$AO$3,0)</f>
        <v>#REF!</v>
      </c>
      <c r="AP231" s="17" t="e">
        <f>IF($AP$3&lt;=#REF!,$D231*(1+(#REF!/100))^$AP$3,0)</f>
        <v>#REF!</v>
      </c>
      <c r="AQ231" s="17" t="e">
        <f>IF($AQ$3&lt;=#REF!,$D231*(1+(#REF!/100))^$AQ$3,0)</f>
        <v>#REF!</v>
      </c>
      <c r="AR231" s="17" t="e">
        <f>IF($AR$3&lt;=#REF!,$D231*(1+(#REF!/100))^$AR$3,0)</f>
        <v>#REF!</v>
      </c>
      <c r="AS231" s="17" t="e">
        <f>IF($AS$3&lt;=#REF!,$D231*(1+(#REF!/100))^$AS$3,0)</f>
        <v>#REF!</v>
      </c>
    </row>
    <row r="232" spans="2:45" x14ac:dyDescent="0.25">
      <c r="B232" s="2" t="e">
        <f>#REF!</f>
        <v>#REF!</v>
      </c>
      <c r="C232" s="21"/>
      <c r="D232" s="19" t="e">
        <f>#REF!*#REF!</f>
        <v>#REF!</v>
      </c>
      <c r="E232" s="17" t="e">
        <f>NPV(#REF!,'Costos operativos proyectados'!F232:AI232)</f>
        <v>#REF!</v>
      </c>
      <c r="F232" s="25" t="e">
        <f>IF($F$3&lt;=#REF!,$D232*(1+(#REF!/100))^$F$3,0)</f>
        <v>#REF!</v>
      </c>
      <c r="G232" s="25" t="e">
        <f>IF($G$3&lt;=#REF!,$D232*(1+(#REF!/100))^$G$3,0)</f>
        <v>#REF!</v>
      </c>
      <c r="H232" s="25" t="e">
        <f>IF($H$3&lt;=#REF!,$D232*(1+(#REF!/100))^$H$3,0)</f>
        <v>#REF!</v>
      </c>
      <c r="I232" s="25" t="e">
        <f>IF($I$3&lt;=#REF!,$D232*(1+(#REF!/100))^$I$3,0)</f>
        <v>#REF!</v>
      </c>
      <c r="J232" s="25" t="e">
        <f>IF($J$3&lt;=#REF!,$D232*(1+(#REF!/100))^$J$3,0)</f>
        <v>#REF!</v>
      </c>
      <c r="K232" s="25" t="e">
        <f>IF($K$3&lt;=#REF!,$D232*(1+(#REF!/100))^$K$3,0)</f>
        <v>#REF!</v>
      </c>
      <c r="L232" s="25" t="e">
        <f>IF($L$3&lt;=#REF!,$D232*(1+(#REF!/100))^$L$3,0)</f>
        <v>#REF!</v>
      </c>
      <c r="M232" s="25" t="e">
        <f>IF($M$3&lt;=#REF!,$D232*(1+(#REF!/100))^$M$3,0)</f>
        <v>#REF!</v>
      </c>
      <c r="N232" s="25" t="e">
        <f>IF($N$3&lt;=#REF!,$D232*(1+(#REF!/100))^$N$3,0)</f>
        <v>#REF!</v>
      </c>
      <c r="O232" s="25" t="e">
        <f>IF($O$3&lt;=#REF!,$D232*(1+(#REF!/100))^$O$3,0)</f>
        <v>#REF!</v>
      </c>
      <c r="P232" s="25" t="e">
        <f>IF($P$3&lt;=#REF!,$D232*(1+(#REF!/100))^$P$3,0)</f>
        <v>#REF!</v>
      </c>
      <c r="Q232" s="25" t="e">
        <f>IF($Q$3&lt;=#REF!,$D232*(1+(#REF!/100))^$Q$3,0)</f>
        <v>#REF!</v>
      </c>
      <c r="R232" s="25" t="e">
        <f>IF($R$3&lt;=#REF!,$D232*(1+(#REF!/100))^$R$3,0)</f>
        <v>#REF!</v>
      </c>
      <c r="S232" s="25" t="e">
        <f>IF($S$3&lt;=#REF!,$D232*(1+(#REF!/100))^$S$3,0)</f>
        <v>#REF!</v>
      </c>
      <c r="T232" s="25" t="e">
        <f>IF($T$3&lt;=#REF!,$D232*(1+(#REF!/100))^$T$3,0)</f>
        <v>#REF!</v>
      </c>
      <c r="U232" s="25" t="e">
        <f>IF($U$3&lt;=#REF!,$D232*(1+(#REF!/100))^$U$3,0)</f>
        <v>#REF!</v>
      </c>
      <c r="V232" s="25" t="e">
        <f>IF($V$3&lt;=#REF!,$D232*(1+(#REF!/100))^$V$3,0)</f>
        <v>#REF!</v>
      </c>
      <c r="W232" s="25" t="e">
        <f>IF($W$3&lt;=#REF!,$D232*(1+(#REF!/100))^$W$3,0)</f>
        <v>#REF!</v>
      </c>
      <c r="X232" s="25" t="e">
        <f>IF($X$3&lt;=#REF!,$D232*(1+(#REF!/100))^$X$3,0)</f>
        <v>#REF!</v>
      </c>
      <c r="Y232" s="25" t="e">
        <f>IF($Y$3&lt;=#REF!,$D232*(1+(#REF!/100))^$Y$3,0)</f>
        <v>#REF!</v>
      </c>
      <c r="Z232" s="25" t="e">
        <f>IF($Z$3&lt;=#REF!,$D232*(1+(#REF!/100))^$Z$3,0)</f>
        <v>#REF!</v>
      </c>
      <c r="AA232" s="25" t="e">
        <f>IF($AA$3&lt;=#REF!,$D232*(1+(#REF!/100))^$AA$3,0)</f>
        <v>#REF!</v>
      </c>
      <c r="AB232" s="25" t="e">
        <f>IF($AB$3&lt;=#REF!,$D232*(1+(#REF!/100))^$AB$3,0)</f>
        <v>#REF!</v>
      </c>
      <c r="AC232" s="25" t="e">
        <f>IF($AC$3&lt;=#REF!,$D232*(1+(#REF!/100))^$AC$3,0)</f>
        <v>#REF!</v>
      </c>
      <c r="AD232" s="25" t="e">
        <f>IF($AD$3&lt;=#REF!,$D232*(1+(#REF!/100))^$AD$3,0)</f>
        <v>#REF!</v>
      </c>
      <c r="AE232" s="25" t="e">
        <f>IF($AE$3&lt;=#REF!,$D232*(1+(#REF!/100))^$AE$3,0)</f>
        <v>#REF!</v>
      </c>
      <c r="AF232" s="25" t="e">
        <f>IF($AF$3&lt;=#REF!,$D232*(1+(#REF!/100))^$AF$3,0)</f>
        <v>#REF!</v>
      </c>
      <c r="AG232" s="25" t="e">
        <f>IF($AG$3&lt;=#REF!,$D232*(1+(#REF!/100))^$AG$3,0)</f>
        <v>#REF!</v>
      </c>
      <c r="AH232" s="25" t="e">
        <f>IF($AH$3&lt;=#REF!,$D232*(1+(#REF!/100))^$AH$3,0)</f>
        <v>#REF!</v>
      </c>
      <c r="AI232" s="25" t="e">
        <f>IF($AI$3&lt;=#REF!,$D232*(1+(#REF!/100))^$AI$3,0)</f>
        <v>#REF!</v>
      </c>
      <c r="AJ232" s="17" t="e">
        <f>IF($AJ$3&lt;=#REF!,$D232*(1+(#REF!/100))^$AJ$3,0)</f>
        <v>#REF!</v>
      </c>
      <c r="AK232" s="17" t="e">
        <f>IF($AK$3&lt;=#REF!,$D232*(1+(#REF!/100))^$AK$3,0)</f>
        <v>#REF!</v>
      </c>
      <c r="AL232" s="17" t="e">
        <f>IF($AL$3&lt;=#REF!,$D232*(1+(#REF!/100))^$AL$3,0)</f>
        <v>#REF!</v>
      </c>
      <c r="AM232" s="17" t="e">
        <f>IF($AM$3&lt;=#REF!,$D232*(1+(#REF!/100))^$AM$3,0)</f>
        <v>#REF!</v>
      </c>
      <c r="AN232" s="17" t="e">
        <f>IF($AN$3&lt;=#REF!,$D232*(1+(#REF!/100))^$AN$3,0)</f>
        <v>#REF!</v>
      </c>
      <c r="AO232" s="17" t="e">
        <f>IF($AO$3&lt;=#REF!,$D232*(1+(#REF!/100))^$AO$3,0)</f>
        <v>#REF!</v>
      </c>
      <c r="AP232" s="17" t="e">
        <f>IF($AP$3&lt;=#REF!,$D232*(1+(#REF!/100))^$AP$3,0)</f>
        <v>#REF!</v>
      </c>
      <c r="AQ232" s="17" t="e">
        <f>IF($AQ$3&lt;=#REF!,$D232*(1+(#REF!/100))^$AQ$3,0)</f>
        <v>#REF!</v>
      </c>
      <c r="AR232" s="17" t="e">
        <f>IF($AR$3&lt;=#REF!,$D232*(1+(#REF!/100))^$AR$3,0)</f>
        <v>#REF!</v>
      </c>
      <c r="AS232" s="17" t="e">
        <f>IF($AS$3&lt;=#REF!,$D232*(1+(#REF!/100))^$AS$3,0)</f>
        <v>#REF!</v>
      </c>
    </row>
    <row r="233" spans="2:45" x14ac:dyDescent="0.25">
      <c r="B233" s="2" t="e">
        <f>#REF!</f>
        <v>#REF!</v>
      </c>
      <c r="C233" s="20"/>
      <c r="D233" s="19" t="e">
        <f>#REF!*#REF!</f>
        <v>#REF!</v>
      </c>
      <c r="E233" s="17" t="e">
        <f>NPV(#REF!,'Costos operativos proyectados'!F233:AI233)</f>
        <v>#REF!</v>
      </c>
      <c r="F233" s="25" t="e">
        <f>IF($F$3&lt;=#REF!,$D233*(1+(#REF!/100))^$F$3,0)</f>
        <v>#REF!</v>
      </c>
      <c r="G233" s="25" t="e">
        <f>IF($G$3&lt;=#REF!,$D233*(1+(#REF!/100))^$G$3,0)</f>
        <v>#REF!</v>
      </c>
      <c r="H233" s="25" t="e">
        <f>IF($H$3&lt;=#REF!,$D233*(1+(#REF!/100))^$H$3,0)</f>
        <v>#REF!</v>
      </c>
      <c r="I233" s="25" t="e">
        <f>IF($I$3&lt;=#REF!,$D233*(1+(#REF!/100))^$I$3,0)</f>
        <v>#REF!</v>
      </c>
      <c r="J233" s="25" t="e">
        <f>IF($J$3&lt;=#REF!,$D233*(1+(#REF!/100))^$J$3,0)</f>
        <v>#REF!</v>
      </c>
      <c r="K233" s="25" t="e">
        <f>IF($K$3&lt;=#REF!,$D233*(1+(#REF!/100))^$K$3,0)</f>
        <v>#REF!</v>
      </c>
      <c r="L233" s="25" t="e">
        <f>IF($L$3&lt;=#REF!,$D233*(1+(#REF!/100))^$L$3,0)</f>
        <v>#REF!</v>
      </c>
      <c r="M233" s="25" t="e">
        <f>IF($M$3&lt;=#REF!,$D233*(1+(#REF!/100))^$M$3,0)</f>
        <v>#REF!</v>
      </c>
      <c r="N233" s="25" t="e">
        <f>IF($N$3&lt;=#REF!,$D233*(1+(#REF!/100))^$N$3,0)</f>
        <v>#REF!</v>
      </c>
      <c r="O233" s="25" t="e">
        <f>IF($O$3&lt;=#REF!,$D233*(1+(#REF!/100))^$O$3,0)</f>
        <v>#REF!</v>
      </c>
      <c r="P233" s="25" t="e">
        <f>IF($P$3&lt;=#REF!,$D233*(1+(#REF!/100))^$P$3,0)</f>
        <v>#REF!</v>
      </c>
      <c r="Q233" s="25" t="e">
        <f>IF($Q$3&lt;=#REF!,$D233*(1+(#REF!/100))^$Q$3,0)</f>
        <v>#REF!</v>
      </c>
      <c r="R233" s="25" t="e">
        <f>IF($R$3&lt;=#REF!,$D233*(1+(#REF!/100))^$R$3,0)</f>
        <v>#REF!</v>
      </c>
      <c r="S233" s="25" t="e">
        <f>IF($S$3&lt;=#REF!,$D233*(1+(#REF!/100))^$S$3,0)</f>
        <v>#REF!</v>
      </c>
      <c r="T233" s="25" t="e">
        <f>IF($T$3&lt;=#REF!,$D233*(1+(#REF!/100))^$T$3,0)</f>
        <v>#REF!</v>
      </c>
      <c r="U233" s="25" t="e">
        <f>IF($U$3&lt;=#REF!,$D233*(1+(#REF!/100))^$U$3,0)</f>
        <v>#REF!</v>
      </c>
      <c r="V233" s="25" t="e">
        <f>IF($V$3&lt;=#REF!,$D233*(1+(#REF!/100))^$V$3,0)</f>
        <v>#REF!</v>
      </c>
      <c r="W233" s="25" t="e">
        <f>IF($W$3&lt;=#REF!,$D233*(1+(#REF!/100))^$W$3,0)</f>
        <v>#REF!</v>
      </c>
      <c r="X233" s="25" t="e">
        <f>IF($X$3&lt;=#REF!,$D233*(1+(#REF!/100))^$X$3,0)</f>
        <v>#REF!</v>
      </c>
      <c r="Y233" s="25" t="e">
        <f>IF($Y$3&lt;=#REF!,$D233*(1+(#REF!/100))^$Y$3,0)</f>
        <v>#REF!</v>
      </c>
      <c r="Z233" s="25" t="e">
        <f>IF($Z$3&lt;=#REF!,$D233*(1+(#REF!/100))^$Z$3,0)</f>
        <v>#REF!</v>
      </c>
      <c r="AA233" s="25" t="e">
        <f>IF($AA$3&lt;=#REF!,$D233*(1+(#REF!/100))^$AA$3,0)</f>
        <v>#REF!</v>
      </c>
      <c r="AB233" s="25" t="e">
        <f>IF($AB$3&lt;=#REF!,$D233*(1+(#REF!/100))^$AB$3,0)</f>
        <v>#REF!</v>
      </c>
      <c r="AC233" s="25" t="e">
        <f>IF($AC$3&lt;=#REF!,$D233*(1+(#REF!/100))^$AC$3,0)</f>
        <v>#REF!</v>
      </c>
      <c r="AD233" s="25" t="e">
        <f>IF($AD$3&lt;=#REF!,$D233*(1+(#REF!/100))^$AD$3,0)</f>
        <v>#REF!</v>
      </c>
      <c r="AE233" s="25" t="e">
        <f>IF($AE$3&lt;=#REF!,$D233*(1+(#REF!/100))^$AE$3,0)</f>
        <v>#REF!</v>
      </c>
      <c r="AF233" s="25" t="e">
        <f>IF($AF$3&lt;=#REF!,$D233*(1+(#REF!/100))^$AF$3,0)</f>
        <v>#REF!</v>
      </c>
      <c r="AG233" s="25" t="e">
        <f>IF($AG$3&lt;=#REF!,$D233*(1+(#REF!/100))^$AG$3,0)</f>
        <v>#REF!</v>
      </c>
      <c r="AH233" s="25" t="e">
        <f>IF($AH$3&lt;=#REF!,$D233*(1+(#REF!/100))^$AH$3,0)</f>
        <v>#REF!</v>
      </c>
      <c r="AI233" s="25" t="e">
        <f>IF($AI$3&lt;=#REF!,$D233*(1+(#REF!/100))^$AI$3,0)</f>
        <v>#REF!</v>
      </c>
      <c r="AJ233" s="17" t="e">
        <f>IF($AJ$3&lt;=#REF!,$D233*(1+(#REF!/100))^$AJ$3,0)</f>
        <v>#REF!</v>
      </c>
      <c r="AK233" s="17" t="e">
        <f>IF($AK$3&lt;=#REF!,$D233*(1+(#REF!/100))^$AK$3,0)</f>
        <v>#REF!</v>
      </c>
      <c r="AL233" s="17" t="e">
        <f>IF($AL$3&lt;=#REF!,$D233*(1+(#REF!/100))^$AL$3,0)</f>
        <v>#REF!</v>
      </c>
      <c r="AM233" s="17" t="e">
        <f>IF($AM$3&lt;=#REF!,$D233*(1+(#REF!/100))^$AM$3,0)</f>
        <v>#REF!</v>
      </c>
      <c r="AN233" s="17" t="e">
        <f>IF($AN$3&lt;=#REF!,$D233*(1+(#REF!/100))^$AN$3,0)</f>
        <v>#REF!</v>
      </c>
      <c r="AO233" s="17" t="e">
        <f>IF($AO$3&lt;=#REF!,$D233*(1+(#REF!/100))^$AO$3,0)</f>
        <v>#REF!</v>
      </c>
      <c r="AP233" s="17" t="e">
        <f>IF($AP$3&lt;=#REF!,$D233*(1+(#REF!/100))^$AP$3,0)</f>
        <v>#REF!</v>
      </c>
      <c r="AQ233" s="17" t="e">
        <f>IF($AQ$3&lt;=#REF!,$D233*(1+(#REF!/100))^$AQ$3,0)</f>
        <v>#REF!</v>
      </c>
      <c r="AR233" s="17" t="e">
        <f>IF($AR$3&lt;=#REF!,$D233*(1+(#REF!/100))^$AR$3,0)</f>
        <v>#REF!</v>
      </c>
      <c r="AS233" s="17" t="e">
        <f>IF($AS$3&lt;=#REF!,$D233*(1+(#REF!/100))^$AS$3,0)</f>
        <v>#REF!</v>
      </c>
    </row>
    <row r="234" spans="2:45" x14ac:dyDescent="0.25">
      <c r="B234" s="2" t="e">
        <f>#REF!</f>
        <v>#REF!</v>
      </c>
      <c r="C234" s="2">
        <v>1000</v>
      </c>
      <c r="D234" s="19" t="e">
        <f>#REF!*#REF!</f>
        <v>#REF!</v>
      </c>
      <c r="E234" s="17" t="e">
        <f>NPV(#REF!,'Costos operativos proyectados'!F234:AI234)</f>
        <v>#REF!</v>
      </c>
      <c r="F234" s="17" t="e">
        <f>IF($F$3&lt;=#REF!,$D234*(1+(#REF!/100))^$F$3,0)</f>
        <v>#REF!</v>
      </c>
      <c r="G234" s="17" t="e">
        <f>IF($G$3&lt;=#REF!,$D234*(1+(#REF!/100))^$G$3,0)</f>
        <v>#REF!</v>
      </c>
      <c r="H234" s="17" t="e">
        <f>IF($H$3&lt;=#REF!,$D234*(1+(#REF!/100))^$H$3,0)</f>
        <v>#REF!</v>
      </c>
      <c r="I234" s="17" t="e">
        <f>IF($I$3&lt;=#REF!,$D234*(1+(#REF!/100))^$I$3,0)</f>
        <v>#REF!</v>
      </c>
      <c r="J234" s="17" t="e">
        <f>IF($J$3&lt;=#REF!,$D234*(1+(#REF!/100))^$J$3,0)</f>
        <v>#REF!</v>
      </c>
      <c r="K234" s="17" t="e">
        <f>IF($K$3&lt;=#REF!,$D234*(1+(#REF!/100))^$K$3,0)</f>
        <v>#REF!</v>
      </c>
      <c r="L234" s="17" t="e">
        <f>IF($L$3&lt;=#REF!,$D234*(1+(#REF!/100))^$L$3,0)</f>
        <v>#REF!</v>
      </c>
      <c r="M234" s="17" t="e">
        <f>IF($M$3&lt;=#REF!,$D234*(1+(#REF!/100))^$M$3,0)</f>
        <v>#REF!</v>
      </c>
      <c r="N234" s="25" t="e">
        <f>IF($N$3&lt;=#REF!,$D234*(1+(#REF!/100))^$N$3,0)</f>
        <v>#REF!</v>
      </c>
      <c r="O234" s="17" t="e">
        <f>IF($O$3&lt;=#REF!,$D234*(1+(#REF!/100))^$O$3,0)</f>
        <v>#REF!</v>
      </c>
      <c r="P234" s="25" t="e">
        <f>IF($P$3&lt;=#REF!,$D234*(1+(#REF!/100))^$P$3,0)</f>
        <v>#REF!</v>
      </c>
      <c r="Q234" s="17" t="e">
        <f>IF($Q$3&lt;=#REF!,$D234*(1+(#REF!/100))^$Q$3,0)</f>
        <v>#REF!</v>
      </c>
      <c r="R234" s="17" t="e">
        <f>IF($R$3&lt;=#REF!,$D234*(1+(#REF!/100))^$R$3,0)</f>
        <v>#REF!</v>
      </c>
      <c r="S234" s="17" t="e">
        <f>IF($S$3&lt;=#REF!,$D234*(1+(#REF!/100))^$S$3,0)</f>
        <v>#REF!</v>
      </c>
      <c r="T234" s="17" t="e">
        <f>IF($T$3&lt;=#REF!,$D234*(1+(#REF!/100))^$T$3,0)</f>
        <v>#REF!</v>
      </c>
      <c r="U234" s="17" t="e">
        <f>IF($U$3&lt;=#REF!,$D234*(1+(#REF!/100))^$U$3,0)</f>
        <v>#REF!</v>
      </c>
      <c r="V234" s="17" t="e">
        <f>IF($V$3&lt;=#REF!,$D234*(1+(#REF!/100))^$V$3,0)</f>
        <v>#REF!</v>
      </c>
      <c r="W234" s="17" t="e">
        <f>IF($W$3&lt;=#REF!,$D234*(1+(#REF!/100))^$W$3,0)</f>
        <v>#REF!</v>
      </c>
      <c r="X234" s="25" t="e">
        <f>IF($X$3&lt;=#REF!,$D234*(1+(#REF!/100))^$X$3,0)</f>
        <v>#REF!</v>
      </c>
      <c r="Y234" s="17" t="e">
        <f>IF($Y$3&lt;=#REF!,$D234*(1+(#REF!/100))^$Y$3,0)</f>
        <v>#REF!</v>
      </c>
      <c r="Z234" s="17" t="e">
        <f>IF($Z$3&lt;=#REF!,$D234*(1+(#REF!/100))^$Z$3,0)</f>
        <v>#REF!</v>
      </c>
      <c r="AA234" s="17" t="e">
        <f>IF($AA$3&lt;=#REF!,$D234*(1+(#REF!/100))^$AA$3,0)</f>
        <v>#REF!</v>
      </c>
      <c r="AB234" s="17" t="e">
        <f>IF($AB$3&lt;=#REF!,$D234*(1+(#REF!/100))^$AB$3,0)</f>
        <v>#REF!</v>
      </c>
      <c r="AC234" s="17" t="e">
        <f>IF($AC$3&lt;=#REF!,$D234*(1+(#REF!/100))^$AC$3,0)</f>
        <v>#REF!</v>
      </c>
      <c r="AD234" s="17" t="e">
        <f>IF($AD$3&lt;=#REF!,$D234*(1+(#REF!/100))^$AD$3,0)</f>
        <v>#REF!</v>
      </c>
      <c r="AE234" s="17" t="e">
        <f>IF($AE$3&lt;=#REF!,$D234*(1+(#REF!/100))^$AE$3,0)</f>
        <v>#REF!</v>
      </c>
      <c r="AF234" s="17" t="e">
        <f>IF($AF$3&lt;=#REF!,$D234*(1+(#REF!/100))^$AF$3,0)</f>
        <v>#REF!</v>
      </c>
      <c r="AG234" s="17" t="e">
        <f>IF($AG$3&lt;=#REF!,$D234*(1+(#REF!/100))^$AG$3,0)</f>
        <v>#REF!</v>
      </c>
      <c r="AH234" s="17" t="e">
        <f>IF($AH$3&lt;=#REF!,$D234*(1+(#REF!/100))^$AH$3,0)</f>
        <v>#REF!</v>
      </c>
      <c r="AI234" s="17" t="e">
        <f>IF($AI$3&lt;=#REF!,$D234*(1+(#REF!/100))^$AI$3,0)</f>
        <v>#REF!</v>
      </c>
      <c r="AJ234" s="17" t="e">
        <f>IF($AJ$3&lt;=#REF!,$D234*(1+(#REF!/100))^$AJ$3,0)</f>
        <v>#REF!</v>
      </c>
      <c r="AK234" s="17" t="e">
        <f>IF($AK$3&lt;=#REF!,$D234*(1+(#REF!/100))^$AK$3,0)</f>
        <v>#REF!</v>
      </c>
      <c r="AL234" s="17" t="e">
        <f>IF($AL$3&lt;=#REF!,$D234*(1+(#REF!/100))^$AL$3,0)</f>
        <v>#REF!</v>
      </c>
      <c r="AM234" s="17" t="e">
        <f>IF($AM$3&lt;=#REF!,$D234*(1+(#REF!/100))^$AM$3,0)</f>
        <v>#REF!</v>
      </c>
      <c r="AN234" s="17" t="e">
        <f>IF($AN$3&lt;=#REF!,$D234*(1+(#REF!/100))^$AN$3,0)</f>
        <v>#REF!</v>
      </c>
      <c r="AO234" s="17" t="e">
        <f>IF($AO$3&lt;=#REF!,$D234*(1+(#REF!/100))^$AO$3,0)</f>
        <v>#REF!</v>
      </c>
      <c r="AP234" s="17" t="e">
        <f>IF($AP$3&lt;=#REF!,$D234*(1+(#REF!/100))^$AP$3,0)</f>
        <v>#REF!</v>
      </c>
      <c r="AQ234" s="17" t="e">
        <f>IF($AQ$3&lt;=#REF!,$D234*(1+(#REF!/100))^$AQ$3,0)</f>
        <v>#REF!</v>
      </c>
      <c r="AR234" s="17" t="e">
        <f>IF($AR$3&lt;=#REF!,$D234*(1+(#REF!/100))^$AR$3,0)</f>
        <v>#REF!</v>
      </c>
      <c r="AS234" s="17" t="e">
        <f>IF($AS$3&lt;=#REF!,$D234*(1+(#REF!/100))^$AS$3,0)</f>
        <v>#REF!</v>
      </c>
    </row>
    <row r="235" spans="2:45" x14ac:dyDescent="0.25">
      <c r="B235" s="2" t="e">
        <f>#REF!</f>
        <v>#REF!</v>
      </c>
      <c r="C235" s="24">
        <v>795</v>
      </c>
      <c r="D235" s="19" t="e">
        <f>#REF!*#REF!</f>
        <v>#REF!</v>
      </c>
      <c r="E235" s="17" t="e">
        <f>NPV(#REF!,'Costos operativos proyectados'!F235:AI235)</f>
        <v>#REF!</v>
      </c>
      <c r="F235" s="25" t="e">
        <f>IF($F$3&lt;=#REF!,$D235*(1+(#REF!/100))^$F$3,0)</f>
        <v>#REF!</v>
      </c>
      <c r="G235" s="25" t="e">
        <f>IF($G$3&lt;=#REF!,$D235*(1+(#REF!/100))^$G$3,0)</f>
        <v>#REF!</v>
      </c>
      <c r="H235" s="25" t="e">
        <f>IF($H$3&lt;=#REF!,$D235*(1+(#REF!/100))^$H$3,0)</f>
        <v>#REF!</v>
      </c>
      <c r="I235" s="25" t="e">
        <f>IF($I$3&lt;=#REF!,$D235*(1+(#REF!/100))^$I$3,0)</f>
        <v>#REF!</v>
      </c>
      <c r="J235" s="25" t="e">
        <f>IF($J$3&lt;=#REF!,$D235*(1+(#REF!/100))^$J$3,0)</f>
        <v>#REF!</v>
      </c>
      <c r="K235" s="25" t="e">
        <f>IF($K$3&lt;=#REF!,$D235*(1+(#REF!/100))^$K$3,0)</f>
        <v>#REF!</v>
      </c>
      <c r="L235" s="25" t="e">
        <f>IF($L$3&lt;=#REF!,$D235*(1+(#REF!/100))^$L$3,0)</f>
        <v>#REF!</v>
      </c>
      <c r="M235" s="25" t="e">
        <f>IF($M$3&lt;=#REF!,$D235*(1+(#REF!/100))^$M$3,0)</f>
        <v>#REF!</v>
      </c>
      <c r="N235" s="25" t="e">
        <f>IF($N$3&lt;=#REF!,$D235*(1+(#REF!/100))^$N$3,0)</f>
        <v>#REF!</v>
      </c>
      <c r="O235" s="25" t="e">
        <f>IF($O$3&lt;=#REF!,$D235*(1+(#REF!/100))^$O$3,0)</f>
        <v>#REF!</v>
      </c>
      <c r="P235" s="25" t="e">
        <f>IF($P$3&lt;=#REF!,$D235*(1+(#REF!/100))^$P$3,0)</f>
        <v>#REF!</v>
      </c>
      <c r="Q235" s="25" t="e">
        <f>IF($Q$3&lt;=#REF!,$D235*(1+(#REF!/100))^$Q$3,0)</f>
        <v>#REF!</v>
      </c>
      <c r="R235" s="25" t="e">
        <f>IF($R$3&lt;=#REF!,$D235*(1+(#REF!/100))^$R$3,0)</f>
        <v>#REF!</v>
      </c>
      <c r="S235" s="25" t="e">
        <f>IF($S$3&lt;=#REF!,$D235*(1+(#REF!/100))^$S$3,0)</f>
        <v>#REF!</v>
      </c>
      <c r="T235" s="25" t="e">
        <f>IF($T$3&lt;=#REF!,$D235*(1+(#REF!/100))^$T$3,0)</f>
        <v>#REF!</v>
      </c>
      <c r="U235" s="25" t="e">
        <f>IF($U$3&lt;=#REF!,$D235*(1+(#REF!/100))^$U$3,0)</f>
        <v>#REF!</v>
      </c>
      <c r="V235" s="25" t="e">
        <f>IF($V$3&lt;=#REF!,$D235*(1+(#REF!/100))^$V$3,0)</f>
        <v>#REF!</v>
      </c>
      <c r="W235" s="25" t="e">
        <f>IF($W$3&lt;=#REF!,$D235*(1+(#REF!/100))^$W$3,0)</f>
        <v>#REF!</v>
      </c>
      <c r="X235" s="25" t="e">
        <f>IF($X$3&lt;=#REF!,$D235*(1+(#REF!/100))^$X$3,0)</f>
        <v>#REF!</v>
      </c>
      <c r="Y235" s="25" t="e">
        <f>IF($Y$3&lt;=#REF!,$D235*(1+(#REF!/100))^$Y$3,0)</f>
        <v>#REF!</v>
      </c>
      <c r="Z235" s="25" t="e">
        <f>IF($Z$3&lt;=#REF!,$D235*(1+(#REF!/100))^$Z$3,0)</f>
        <v>#REF!</v>
      </c>
      <c r="AA235" s="25" t="e">
        <f>IF($AA$3&lt;=#REF!,$D235*(1+(#REF!/100))^$AA$3,0)</f>
        <v>#REF!</v>
      </c>
      <c r="AB235" s="25" t="e">
        <f>IF($AB$3&lt;=#REF!,$D235*(1+(#REF!/100))^$AB$3,0)</f>
        <v>#REF!</v>
      </c>
      <c r="AC235" s="25" t="e">
        <f>IF($AC$3&lt;=#REF!,$D235*(1+(#REF!/100))^$AC$3,0)</f>
        <v>#REF!</v>
      </c>
      <c r="AD235" s="25" t="e">
        <f>IF($AD$3&lt;=#REF!,$D235*(1+(#REF!/100))^$AD$3,0)</f>
        <v>#REF!</v>
      </c>
      <c r="AE235" s="25" t="e">
        <f>IF($AE$3&lt;=#REF!,$D235*(1+(#REF!/100))^$AE$3,0)</f>
        <v>#REF!</v>
      </c>
      <c r="AF235" s="25" t="e">
        <f>IF($AF$3&lt;=#REF!,$D235*(1+(#REF!/100))^$AF$3,0)</f>
        <v>#REF!</v>
      </c>
      <c r="AG235" s="25" t="e">
        <f>IF($AG$3&lt;=#REF!,$D235*(1+(#REF!/100))^$AG$3,0)</f>
        <v>#REF!</v>
      </c>
      <c r="AH235" s="25" t="e">
        <f>IF($AH$3&lt;=#REF!,$D235*(1+(#REF!/100))^$AH$3,0)</f>
        <v>#REF!</v>
      </c>
      <c r="AI235" s="25" t="e">
        <f>IF($AI$3&lt;=#REF!,$D235*(1+(#REF!/100))^$AI$3,0)</f>
        <v>#REF!</v>
      </c>
      <c r="AJ235" s="17" t="e">
        <f>IF($AJ$3&lt;=#REF!,$D235*(1+(#REF!/100))^$AJ$3,0)</f>
        <v>#REF!</v>
      </c>
      <c r="AK235" s="17" t="e">
        <f>IF($AK$3&lt;=#REF!,$D235*(1+(#REF!/100))^$AK$3,0)</f>
        <v>#REF!</v>
      </c>
      <c r="AL235" s="17" t="e">
        <f>IF($AL$3&lt;=#REF!,$D235*(1+(#REF!/100))^$AL$3,0)</f>
        <v>#REF!</v>
      </c>
      <c r="AM235" s="17" t="e">
        <f>IF($AM$3&lt;=#REF!,$D235*(1+(#REF!/100))^$AM$3,0)</f>
        <v>#REF!</v>
      </c>
      <c r="AN235" s="17" t="e">
        <f>IF($AN$3&lt;=#REF!,$D235*(1+(#REF!/100))^$AN$3,0)</f>
        <v>#REF!</v>
      </c>
      <c r="AO235" s="17" t="e">
        <f>IF($AO$3&lt;=#REF!,$D235*(1+(#REF!/100))^$AO$3,0)</f>
        <v>#REF!</v>
      </c>
      <c r="AP235" s="17" t="e">
        <f>IF($AP$3&lt;=#REF!,$D235*(1+(#REF!/100))^$AP$3,0)</f>
        <v>#REF!</v>
      </c>
      <c r="AQ235" s="17" t="e">
        <f>IF($AQ$3&lt;=#REF!,$D235*(1+(#REF!/100))^$AQ$3,0)</f>
        <v>#REF!</v>
      </c>
      <c r="AR235" s="17" t="e">
        <f>IF($AR$3&lt;=#REF!,$D235*(1+(#REF!/100))^$AR$3,0)</f>
        <v>#REF!</v>
      </c>
      <c r="AS235" s="17" t="e">
        <f>IF($AS$3&lt;=#REF!,$D235*(1+(#REF!/100))^$AS$3,0)</f>
        <v>#REF!</v>
      </c>
    </row>
    <row r="236" spans="2:45" x14ac:dyDescent="0.25">
      <c r="B236" s="2" t="e">
        <f>#REF!</f>
        <v>#REF!</v>
      </c>
      <c r="C236" s="22">
        <v>500</v>
      </c>
      <c r="D236" s="19" t="e">
        <f>#REF!*#REF!</f>
        <v>#REF!</v>
      </c>
      <c r="E236" s="17" t="e">
        <f>NPV(#REF!,'Costos operativos proyectados'!F236:AI236)</f>
        <v>#REF!</v>
      </c>
      <c r="F236" s="25" t="e">
        <f>IF($F$3&lt;=#REF!,$D236*(1+(#REF!/100))^$F$3,0)</f>
        <v>#REF!</v>
      </c>
      <c r="G236" s="25" t="e">
        <f>IF($G$3&lt;=#REF!,$D236*(1+(#REF!/100))^$G$3,0)</f>
        <v>#REF!</v>
      </c>
      <c r="H236" s="25" t="e">
        <f>IF($H$3&lt;=#REF!,$D236*(1+(#REF!/100))^$H$3,0)</f>
        <v>#REF!</v>
      </c>
      <c r="I236" s="25" t="e">
        <f>IF($I$3&lt;=#REF!,$D236*(1+(#REF!/100))^$I$3,0)</f>
        <v>#REF!</v>
      </c>
      <c r="J236" s="25" t="e">
        <f>IF($J$3&lt;=#REF!,$D236*(1+(#REF!/100))^$J$3,0)</f>
        <v>#REF!</v>
      </c>
      <c r="K236" s="25" t="e">
        <f>IF($K$3&lt;=#REF!,$D236*(1+(#REF!/100))^$K$3,0)</f>
        <v>#REF!</v>
      </c>
      <c r="L236" s="25" t="e">
        <f>IF($L$3&lt;=#REF!,$D236*(1+(#REF!/100))^$L$3,0)</f>
        <v>#REF!</v>
      </c>
      <c r="M236" s="25" t="e">
        <f>IF($M$3&lt;=#REF!,$D236*(1+(#REF!/100))^$M$3,0)</f>
        <v>#REF!</v>
      </c>
      <c r="N236" s="25" t="e">
        <f>IF($N$3&lt;=#REF!,$D236*(1+(#REF!/100))^$N$3,0)</f>
        <v>#REF!</v>
      </c>
      <c r="O236" s="25" t="e">
        <f>IF($O$3&lt;=#REF!,$D236*(1+(#REF!/100))^$O$3,0)</f>
        <v>#REF!</v>
      </c>
      <c r="P236" s="25" t="e">
        <f>IF($P$3&lt;=#REF!,$D236*(1+(#REF!/100))^$P$3,0)</f>
        <v>#REF!</v>
      </c>
      <c r="Q236" s="25" t="e">
        <f>IF($Q$3&lt;=#REF!,$D236*(1+(#REF!/100))^$Q$3,0)</f>
        <v>#REF!</v>
      </c>
      <c r="R236" s="25" t="e">
        <f>IF($R$3&lt;=#REF!,$D236*(1+(#REF!/100))^$R$3,0)</f>
        <v>#REF!</v>
      </c>
      <c r="S236" s="25" t="e">
        <f>IF($S$3&lt;=#REF!,$D236*(1+(#REF!/100))^$S$3,0)</f>
        <v>#REF!</v>
      </c>
      <c r="T236" s="25" t="e">
        <f>IF($T$3&lt;=#REF!,$D236*(1+(#REF!/100))^$T$3,0)</f>
        <v>#REF!</v>
      </c>
      <c r="U236" s="25" t="e">
        <f>IF($U$3&lt;=#REF!,$D236*(1+(#REF!/100))^$U$3,0)</f>
        <v>#REF!</v>
      </c>
      <c r="V236" s="25" t="e">
        <f>IF($V$3&lt;=#REF!,$D236*(1+(#REF!/100))^$V$3,0)</f>
        <v>#REF!</v>
      </c>
      <c r="W236" s="25" t="e">
        <f>IF($W$3&lt;=#REF!,$D236*(1+(#REF!/100))^$W$3,0)</f>
        <v>#REF!</v>
      </c>
      <c r="X236" s="25" t="e">
        <f>IF($X$3&lt;=#REF!,$D236*(1+(#REF!/100))^$X$3,0)</f>
        <v>#REF!</v>
      </c>
      <c r="Y236" s="25" t="e">
        <f>IF($Y$3&lt;=#REF!,$D236*(1+(#REF!/100))^$Y$3,0)</f>
        <v>#REF!</v>
      </c>
      <c r="Z236" s="25" t="e">
        <f>IF($Z$3&lt;=#REF!,$D236*(1+(#REF!/100))^$Z$3,0)</f>
        <v>#REF!</v>
      </c>
      <c r="AA236" s="25" t="e">
        <f>IF($AA$3&lt;=#REF!,$D236*(1+(#REF!/100))^$AA$3,0)</f>
        <v>#REF!</v>
      </c>
      <c r="AB236" s="25" t="e">
        <f>IF($AB$3&lt;=#REF!,$D236*(1+(#REF!/100))^$AB$3,0)</f>
        <v>#REF!</v>
      </c>
      <c r="AC236" s="25" t="e">
        <f>IF($AC$3&lt;=#REF!,$D236*(1+(#REF!/100))^$AC$3,0)</f>
        <v>#REF!</v>
      </c>
      <c r="AD236" s="25" t="e">
        <f>IF($AD$3&lt;=#REF!,$D236*(1+(#REF!/100))^$AD$3,0)</f>
        <v>#REF!</v>
      </c>
      <c r="AE236" s="25" t="e">
        <f>IF($AE$3&lt;=#REF!,$D236*(1+(#REF!/100))^$AE$3,0)</f>
        <v>#REF!</v>
      </c>
      <c r="AF236" s="25" t="e">
        <f>IF($AF$3&lt;=#REF!,$D236*(1+(#REF!/100))^$AF$3,0)</f>
        <v>#REF!</v>
      </c>
      <c r="AG236" s="25" t="e">
        <f>IF($AG$3&lt;=#REF!,$D236*(1+(#REF!/100))^$AG$3,0)</f>
        <v>#REF!</v>
      </c>
      <c r="AH236" s="25" t="e">
        <f>IF($AH$3&lt;=#REF!,$D236*(1+(#REF!/100))^$AH$3,0)</f>
        <v>#REF!</v>
      </c>
      <c r="AI236" s="25" t="e">
        <f>IF($AI$3&lt;=#REF!,$D236*(1+(#REF!/100))^$AI$3,0)</f>
        <v>#REF!</v>
      </c>
      <c r="AJ236" s="17" t="e">
        <f>IF($AJ$3&lt;=#REF!,$D236*(1+(#REF!/100))^$AJ$3,0)</f>
        <v>#REF!</v>
      </c>
      <c r="AK236" s="17" t="e">
        <f>IF($AK$3&lt;=#REF!,$D236*(1+(#REF!/100))^$AK$3,0)</f>
        <v>#REF!</v>
      </c>
      <c r="AL236" s="17" t="e">
        <f>IF($AL$3&lt;=#REF!,$D236*(1+(#REF!/100))^$AL$3,0)</f>
        <v>#REF!</v>
      </c>
      <c r="AM236" s="17" t="e">
        <f>IF($AM$3&lt;=#REF!,$D236*(1+(#REF!/100))^$AM$3,0)</f>
        <v>#REF!</v>
      </c>
      <c r="AN236" s="17" t="e">
        <f>IF($AN$3&lt;=#REF!,$D236*(1+(#REF!/100))^$AN$3,0)</f>
        <v>#REF!</v>
      </c>
      <c r="AO236" s="17" t="e">
        <f>IF($AO$3&lt;=#REF!,$D236*(1+(#REF!/100))^$AO$3,0)</f>
        <v>#REF!</v>
      </c>
      <c r="AP236" s="17" t="e">
        <f>IF($AP$3&lt;=#REF!,$D236*(1+(#REF!/100))^$AP$3,0)</f>
        <v>#REF!</v>
      </c>
      <c r="AQ236" s="17" t="e">
        <f>IF($AQ$3&lt;=#REF!,$D236*(1+(#REF!/100))^$AQ$3,0)</f>
        <v>#REF!</v>
      </c>
      <c r="AR236" s="17" t="e">
        <f>IF($AR$3&lt;=#REF!,$D236*(1+(#REF!/100))^$AR$3,0)</f>
        <v>#REF!</v>
      </c>
      <c r="AS236" s="17" t="e">
        <f>IF($AS$3&lt;=#REF!,$D236*(1+(#REF!/100))^$AS$3,0)</f>
        <v>#REF!</v>
      </c>
    </row>
    <row r="237" spans="2:45" x14ac:dyDescent="0.25">
      <c r="B237" s="2" t="e">
        <f>#REF!</f>
        <v>#REF!</v>
      </c>
      <c r="C237" s="20">
        <v>477</v>
      </c>
      <c r="D237" s="19" t="e">
        <f>#REF!*#REF!</f>
        <v>#REF!</v>
      </c>
      <c r="E237" s="17" t="e">
        <f>NPV(#REF!,'Costos operativos proyectados'!F237:AI237)</f>
        <v>#REF!</v>
      </c>
      <c r="F237" s="25" t="e">
        <f>IF($F$3&lt;=#REF!,$D237*(1+(#REF!/100))^$F$3,0)</f>
        <v>#REF!</v>
      </c>
      <c r="G237" s="25" t="e">
        <f>IF($G$3&lt;=#REF!,$D237*(1+(#REF!/100))^$G$3,0)</f>
        <v>#REF!</v>
      </c>
      <c r="H237" s="25" t="e">
        <f>IF($H$3&lt;=#REF!,$D237*(1+(#REF!/100))^$H$3,0)</f>
        <v>#REF!</v>
      </c>
      <c r="I237" s="25" t="e">
        <f>IF($I$3&lt;=#REF!,$D237*(1+(#REF!/100))^$I$3,0)</f>
        <v>#REF!</v>
      </c>
      <c r="J237" s="25" t="e">
        <f>IF($J$3&lt;=#REF!,$D237*(1+(#REF!/100))^$J$3,0)</f>
        <v>#REF!</v>
      </c>
      <c r="K237" s="25" t="e">
        <f>IF($K$3&lt;=#REF!,$D237*(1+(#REF!/100))^$K$3,0)</f>
        <v>#REF!</v>
      </c>
      <c r="L237" s="25" t="e">
        <f>IF($L$3&lt;=#REF!,$D237*(1+(#REF!/100))^$L$3,0)</f>
        <v>#REF!</v>
      </c>
      <c r="M237" s="25" t="e">
        <f>IF($M$3&lt;=#REF!,$D237*(1+(#REF!/100))^$M$3,0)</f>
        <v>#REF!</v>
      </c>
      <c r="N237" s="25" t="e">
        <f>IF($N$3&lt;=#REF!,$D237*(1+(#REF!/100))^$N$3,0)</f>
        <v>#REF!</v>
      </c>
      <c r="O237" s="25" t="e">
        <f>IF($O$3&lt;=#REF!,$D237*(1+(#REF!/100))^$O$3,0)</f>
        <v>#REF!</v>
      </c>
      <c r="P237" s="25" t="e">
        <f>IF($P$3&lt;=#REF!,$D237*(1+(#REF!/100))^$P$3,0)</f>
        <v>#REF!</v>
      </c>
      <c r="Q237" s="25" t="e">
        <f>IF($Q$3&lt;=#REF!,$D237*(1+(#REF!/100))^$Q$3,0)</f>
        <v>#REF!</v>
      </c>
      <c r="R237" s="25" t="e">
        <f>IF($R$3&lt;=#REF!,$D237*(1+(#REF!/100))^$R$3,0)</f>
        <v>#REF!</v>
      </c>
      <c r="S237" s="25" t="e">
        <f>IF($S$3&lt;=#REF!,$D237*(1+(#REF!/100))^$S$3,0)</f>
        <v>#REF!</v>
      </c>
      <c r="T237" s="25" t="e">
        <f>IF($T$3&lt;=#REF!,$D237*(1+(#REF!/100))^$T$3,0)</f>
        <v>#REF!</v>
      </c>
      <c r="U237" s="25" t="e">
        <f>IF($U$3&lt;=#REF!,$D237*(1+(#REF!/100))^$U$3,0)</f>
        <v>#REF!</v>
      </c>
      <c r="V237" s="25" t="e">
        <f>IF($V$3&lt;=#REF!,$D237*(1+(#REF!/100))^$V$3,0)</f>
        <v>#REF!</v>
      </c>
      <c r="W237" s="25" t="e">
        <f>IF($W$3&lt;=#REF!,$D237*(1+(#REF!/100))^$W$3,0)</f>
        <v>#REF!</v>
      </c>
      <c r="X237" s="25" t="e">
        <f>IF($X$3&lt;=#REF!,$D237*(1+(#REF!/100))^$X$3,0)</f>
        <v>#REF!</v>
      </c>
      <c r="Y237" s="25" t="e">
        <f>IF($Y$3&lt;=#REF!,$D237*(1+(#REF!/100))^$Y$3,0)</f>
        <v>#REF!</v>
      </c>
      <c r="Z237" s="25" t="e">
        <f>IF($Z$3&lt;=#REF!,$D237*(1+(#REF!/100))^$Z$3,0)</f>
        <v>#REF!</v>
      </c>
      <c r="AA237" s="25" t="e">
        <f>IF($AA$3&lt;=#REF!,$D237*(1+(#REF!/100))^$AA$3,0)</f>
        <v>#REF!</v>
      </c>
      <c r="AB237" s="25" t="e">
        <f>IF($AB$3&lt;=#REF!,$D237*(1+(#REF!/100))^$AB$3,0)</f>
        <v>#REF!</v>
      </c>
      <c r="AC237" s="25" t="e">
        <f>IF($AC$3&lt;=#REF!,$D237*(1+(#REF!/100))^$AC$3,0)</f>
        <v>#REF!</v>
      </c>
      <c r="AD237" s="25" t="e">
        <f>IF($AD$3&lt;=#REF!,$D237*(1+(#REF!/100))^$AD$3,0)</f>
        <v>#REF!</v>
      </c>
      <c r="AE237" s="25" t="e">
        <f>IF($AE$3&lt;=#REF!,$D237*(1+(#REF!/100))^$AE$3,0)</f>
        <v>#REF!</v>
      </c>
      <c r="AF237" s="25" t="e">
        <f>IF($AF$3&lt;=#REF!,$D237*(1+(#REF!/100))^$AF$3,0)</f>
        <v>#REF!</v>
      </c>
      <c r="AG237" s="25" t="e">
        <f>IF($AG$3&lt;=#REF!,$D237*(1+(#REF!/100))^$AG$3,0)</f>
        <v>#REF!</v>
      </c>
      <c r="AH237" s="25" t="e">
        <f>IF($AH$3&lt;=#REF!,$D237*(1+(#REF!/100))^$AH$3,0)</f>
        <v>#REF!</v>
      </c>
      <c r="AI237" s="25" t="e">
        <f>IF($AI$3&lt;=#REF!,$D237*(1+(#REF!/100))^$AI$3,0)</f>
        <v>#REF!</v>
      </c>
      <c r="AJ237" s="17" t="e">
        <f>IF($AJ$3&lt;=#REF!,$D237*(1+(#REF!/100))^$AJ$3,0)</f>
        <v>#REF!</v>
      </c>
      <c r="AK237" s="17" t="e">
        <f>IF($AK$3&lt;=#REF!,$D237*(1+(#REF!/100))^$AK$3,0)</f>
        <v>#REF!</v>
      </c>
      <c r="AL237" s="17" t="e">
        <f>IF($AL$3&lt;=#REF!,$D237*(1+(#REF!/100))^$AL$3,0)</f>
        <v>#REF!</v>
      </c>
      <c r="AM237" s="17" t="e">
        <f>IF($AM$3&lt;=#REF!,$D237*(1+(#REF!/100))^$AM$3,0)</f>
        <v>#REF!</v>
      </c>
      <c r="AN237" s="17" t="e">
        <f>IF($AN$3&lt;=#REF!,$D237*(1+(#REF!/100))^$AN$3,0)</f>
        <v>#REF!</v>
      </c>
      <c r="AO237" s="17" t="e">
        <f>IF($AO$3&lt;=#REF!,$D237*(1+(#REF!/100))^$AO$3,0)</f>
        <v>#REF!</v>
      </c>
      <c r="AP237" s="17" t="e">
        <f>IF($AP$3&lt;=#REF!,$D237*(1+(#REF!/100))^$AP$3,0)</f>
        <v>#REF!</v>
      </c>
      <c r="AQ237" s="17" t="e">
        <f>IF($AQ$3&lt;=#REF!,$D237*(1+(#REF!/100))^$AQ$3,0)</f>
        <v>#REF!</v>
      </c>
      <c r="AR237" s="17" t="e">
        <f>IF($AR$3&lt;=#REF!,$D237*(1+(#REF!/100))^$AR$3,0)</f>
        <v>#REF!</v>
      </c>
      <c r="AS237" s="17" t="e">
        <f>IF($AS$3&lt;=#REF!,$D237*(1+(#REF!/100))^$AS$3,0)</f>
        <v>#REF!</v>
      </c>
    </row>
    <row r="238" spans="2:45" x14ac:dyDescent="0.25">
      <c r="B238" s="2" t="e">
        <f>#REF!</f>
        <v>#REF!</v>
      </c>
      <c r="C238" s="20">
        <v>350</v>
      </c>
      <c r="D238" s="19" t="e">
        <f>#REF!*#REF!</f>
        <v>#REF!</v>
      </c>
      <c r="E238" s="17" t="e">
        <f>NPV(#REF!,'Costos operativos proyectados'!F238:AI238)</f>
        <v>#REF!</v>
      </c>
      <c r="F238" s="25" t="e">
        <f>IF($F$3&lt;=#REF!,$D238*(1+(#REF!/100))^$F$3,0)</f>
        <v>#REF!</v>
      </c>
      <c r="G238" s="25" t="e">
        <f>IF($G$3&lt;=#REF!,$D238*(1+(#REF!/100))^$G$3,0)</f>
        <v>#REF!</v>
      </c>
      <c r="H238" s="25" t="e">
        <f>IF($H$3&lt;=#REF!,$D238*(1+(#REF!/100))^$H$3,0)</f>
        <v>#REF!</v>
      </c>
      <c r="I238" s="25" t="e">
        <f>IF($I$3&lt;=#REF!,$D238*(1+(#REF!/100))^$I$3,0)</f>
        <v>#REF!</v>
      </c>
      <c r="J238" s="25" t="e">
        <f>IF($J$3&lt;=#REF!,$D238*(1+(#REF!/100))^$J$3,0)</f>
        <v>#REF!</v>
      </c>
      <c r="K238" s="25" t="e">
        <f>IF($K$3&lt;=#REF!,$D238*(1+(#REF!/100))^$K$3,0)</f>
        <v>#REF!</v>
      </c>
      <c r="L238" s="25" t="e">
        <f>IF($L$3&lt;=#REF!,$D238*(1+(#REF!/100))^$L$3,0)</f>
        <v>#REF!</v>
      </c>
      <c r="M238" s="25" t="e">
        <f>IF($M$3&lt;=#REF!,$D238*(1+(#REF!/100))^$M$3,0)</f>
        <v>#REF!</v>
      </c>
      <c r="N238" s="25" t="e">
        <f>IF($N$3&lt;=#REF!,$D238*(1+(#REF!/100))^$N$3,0)</f>
        <v>#REF!</v>
      </c>
      <c r="O238" s="25" t="e">
        <f>IF($O$3&lt;=#REF!,$D238*(1+(#REF!/100))^$O$3,0)</f>
        <v>#REF!</v>
      </c>
      <c r="P238" s="25" t="e">
        <f>IF($P$3&lt;=#REF!,$D238*(1+(#REF!/100))^$P$3,0)</f>
        <v>#REF!</v>
      </c>
      <c r="Q238" s="25" t="e">
        <f>IF($Q$3&lt;=#REF!,$D238*(1+(#REF!/100))^$Q$3,0)</f>
        <v>#REF!</v>
      </c>
      <c r="R238" s="25" t="e">
        <f>IF($R$3&lt;=#REF!,$D238*(1+(#REF!/100))^$R$3,0)</f>
        <v>#REF!</v>
      </c>
      <c r="S238" s="25" t="e">
        <f>IF($S$3&lt;=#REF!,$D238*(1+(#REF!/100))^$S$3,0)</f>
        <v>#REF!</v>
      </c>
      <c r="T238" s="25" t="e">
        <f>IF($T$3&lt;=#REF!,$D238*(1+(#REF!/100))^$T$3,0)</f>
        <v>#REF!</v>
      </c>
      <c r="U238" s="25" t="e">
        <f>IF($U$3&lt;=#REF!,$D238*(1+(#REF!/100))^$U$3,0)</f>
        <v>#REF!</v>
      </c>
      <c r="V238" s="25" t="e">
        <f>IF($V$3&lt;=#REF!,$D238*(1+(#REF!/100))^$V$3,0)</f>
        <v>#REF!</v>
      </c>
      <c r="W238" s="25" t="e">
        <f>IF($W$3&lt;=#REF!,$D238*(1+(#REF!/100))^$W$3,0)</f>
        <v>#REF!</v>
      </c>
      <c r="X238" s="25" t="e">
        <f>IF($X$3&lt;=#REF!,$D238*(1+(#REF!/100))^$X$3,0)</f>
        <v>#REF!</v>
      </c>
      <c r="Y238" s="25" t="e">
        <f>IF($Y$3&lt;=#REF!,$D238*(1+(#REF!/100))^$Y$3,0)</f>
        <v>#REF!</v>
      </c>
      <c r="Z238" s="25" t="e">
        <f>IF($Z$3&lt;=#REF!,$D238*(1+(#REF!/100))^$Z$3,0)</f>
        <v>#REF!</v>
      </c>
      <c r="AA238" s="25" t="e">
        <f>IF($AA$3&lt;=#REF!,$D238*(1+(#REF!/100))^$AA$3,0)</f>
        <v>#REF!</v>
      </c>
      <c r="AB238" s="25" t="e">
        <f>IF($AB$3&lt;=#REF!,$D238*(1+(#REF!/100))^$AB$3,0)</f>
        <v>#REF!</v>
      </c>
      <c r="AC238" s="25" t="e">
        <f>IF($AC$3&lt;=#REF!,$D238*(1+(#REF!/100))^$AC$3,0)</f>
        <v>#REF!</v>
      </c>
      <c r="AD238" s="25" t="e">
        <f>IF($AD$3&lt;=#REF!,$D238*(1+(#REF!/100))^$AD$3,0)</f>
        <v>#REF!</v>
      </c>
      <c r="AE238" s="25" t="e">
        <f>IF($AE$3&lt;=#REF!,$D238*(1+(#REF!/100))^$AE$3,0)</f>
        <v>#REF!</v>
      </c>
      <c r="AF238" s="25" t="e">
        <f>IF($AF$3&lt;=#REF!,$D238*(1+(#REF!/100))^$AF$3,0)</f>
        <v>#REF!</v>
      </c>
      <c r="AG238" s="25" t="e">
        <f>IF($AG$3&lt;=#REF!,$D238*(1+(#REF!/100))^$AG$3,0)</f>
        <v>#REF!</v>
      </c>
      <c r="AH238" s="25" t="e">
        <f>IF($AH$3&lt;=#REF!,$D238*(1+(#REF!/100))^$AH$3,0)</f>
        <v>#REF!</v>
      </c>
      <c r="AI238" s="25" t="e">
        <f>IF($AI$3&lt;=#REF!,$D238*(1+(#REF!/100))^$AI$3,0)</f>
        <v>#REF!</v>
      </c>
      <c r="AJ238" s="17" t="e">
        <f>IF($AJ$3&lt;=#REF!,$D238*(1+(#REF!/100))^$AJ$3,0)</f>
        <v>#REF!</v>
      </c>
      <c r="AK238" s="17" t="e">
        <f>IF($AK$3&lt;=#REF!,$D238*(1+(#REF!/100))^$AK$3,0)</f>
        <v>#REF!</v>
      </c>
      <c r="AL238" s="17" t="e">
        <f>IF($AL$3&lt;=#REF!,$D238*(1+(#REF!/100))^$AL$3,0)</f>
        <v>#REF!</v>
      </c>
      <c r="AM238" s="17" t="e">
        <f>IF($AM$3&lt;=#REF!,$D238*(1+(#REF!/100))^$AM$3,0)</f>
        <v>#REF!</v>
      </c>
      <c r="AN238" s="17" t="e">
        <f>IF($AN$3&lt;=#REF!,$D238*(1+(#REF!/100))^$AN$3,0)</f>
        <v>#REF!</v>
      </c>
      <c r="AO238" s="17" t="e">
        <f>IF($AO$3&lt;=#REF!,$D238*(1+(#REF!/100))^$AO$3,0)</f>
        <v>#REF!</v>
      </c>
      <c r="AP238" s="17" t="e">
        <f>IF($AP$3&lt;=#REF!,$D238*(1+(#REF!/100))^$AP$3,0)</f>
        <v>#REF!</v>
      </c>
      <c r="AQ238" s="17" t="e">
        <f>IF($AQ$3&lt;=#REF!,$D238*(1+(#REF!/100))^$AQ$3,0)</f>
        <v>#REF!</v>
      </c>
      <c r="AR238" s="17" t="e">
        <f>IF($AR$3&lt;=#REF!,$D238*(1+(#REF!/100))^$AR$3,0)</f>
        <v>#REF!</v>
      </c>
      <c r="AS238" s="17" t="e">
        <f>IF($AS$3&lt;=#REF!,$D238*(1+(#REF!/100))^$AS$3,0)</f>
        <v>#REF!</v>
      </c>
    </row>
    <row r="239" spans="2:45" x14ac:dyDescent="0.25">
      <c r="B239" s="2" t="e">
        <f>#REF!</f>
        <v>#REF!</v>
      </c>
      <c r="C239" s="20">
        <v>336</v>
      </c>
      <c r="D239" s="19" t="e">
        <f>#REF!*#REF!</f>
        <v>#REF!</v>
      </c>
      <c r="E239" s="17" t="e">
        <f>NPV(#REF!,'Costos operativos proyectados'!F239:AI239)</f>
        <v>#REF!</v>
      </c>
      <c r="F239" s="25" t="e">
        <f>IF($F$3&lt;=#REF!,$D239*(1+(#REF!/100))^$F$3,0)</f>
        <v>#REF!</v>
      </c>
      <c r="G239" s="25" t="e">
        <f>IF($G$3&lt;=#REF!,$D239*(1+(#REF!/100))^$G$3,0)</f>
        <v>#REF!</v>
      </c>
      <c r="H239" s="25" t="e">
        <f>IF($H$3&lt;=#REF!,$D239*(1+(#REF!/100))^$H$3,0)</f>
        <v>#REF!</v>
      </c>
      <c r="I239" s="25" t="e">
        <f>IF($I$3&lt;=#REF!,$D239*(1+(#REF!/100))^$I$3,0)</f>
        <v>#REF!</v>
      </c>
      <c r="J239" s="25" t="e">
        <f>IF($J$3&lt;=#REF!,$D239*(1+(#REF!/100))^$J$3,0)</f>
        <v>#REF!</v>
      </c>
      <c r="K239" s="25" t="e">
        <f>IF($K$3&lt;=#REF!,$D239*(1+(#REF!/100))^$K$3,0)</f>
        <v>#REF!</v>
      </c>
      <c r="L239" s="25" t="e">
        <f>IF($L$3&lt;=#REF!,$D239*(1+(#REF!/100))^$L$3,0)</f>
        <v>#REF!</v>
      </c>
      <c r="M239" s="25" t="e">
        <f>IF($M$3&lt;=#REF!,$D239*(1+(#REF!/100))^$M$3,0)</f>
        <v>#REF!</v>
      </c>
      <c r="N239" s="25" t="e">
        <f>IF($N$3&lt;=#REF!,$D239*(1+(#REF!/100))^$N$3,0)</f>
        <v>#REF!</v>
      </c>
      <c r="O239" s="25" t="e">
        <f>IF($O$3&lt;=#REF!,$D239*(1+(#REF!/100))^$O$3,0)</f>
        <v>#REF!</v>
      </c>
      <c r="P239" s="25" t="e">
        <f>IF($P$3&lt;=#REF!,$D239*(1+(#REF!/100))^$P$3,0)</f>
        <v>#REF!</v>
      </c>
      <c r="Q239" s="25" t="e">
        <f>IF($Q$3&lt;=#REF!,$D239*(1+(#REF!/100))^$Q$3,0)</f>
        <v>#REF!</v>
      </c>
      <c r="R239" s="25" t="e">
        <f>IF($R$3&lt;=#REF!,$D239*(1+(#REF!/100))^$R$3,0)</f>
        <v>#REF!</v>
      </c>
      <c r="S239" s="25" t="e">
        <f>IF($S$3&lt;=#REF!,$D239*(1+(#REF!/100))^$S$3,0)</f>
        <v>#REF!</v>
      </c>
      <c r="T239" s="25" t="e">
        <f>IF($T$3&lt;=#REF!,$D239*(1+(#REF!/100))^$T$3,0)</f>
        <v>#REF!</v>
      </c>
      <c r="U239" s="25" t="e">
        <f>IF($U$3&lt;=#REF!,$D239*(1+(#REF!/100))^$U$3,0)</f>
        <v>#REF!</v>
      </c>
      <c r="V239" s="25" t="e">
        <f>IF($V$3&lt;=#REF!,$D239*(1+(#REF!/100))^$V$3,0)</f>
        <v>#REF!</v>
      </c>
      <c r="W239" s="25" t="e">
        <f>IF($W$3&lt;=#REF!,$D239*(1+(#REF!/100))^$W$3,0)</f>
        <v>#REF!</v>
      </c>
      <c r="X239" s="25" t="e">
        <f>IF($X$3&lt;=#REF!,$D239*(1+(#REF!/100))^$X$3,0)</f>
        <v>#REF!</v>
      </c>
      <c r="Y239" s="25" t="e">
        <f>IF($Y$3&lt;=#REF!,$D239*(1+(#REF!/100))^$Y$3,0)</f>
        <v>#REF!</v>
      </c>
      <c r="Z239" s="25" t="e">
        <f>IF($Z$3&lt;=#REF!,$D239*(1+(#REF!/100))^$Z$3,0)</f>
        <v>#REF!</v>
      </c>
      <c r="AA239" s="25" t="e">
        <f>IF($AA$3&lt;=#REF!,$D239*(1+(#REF!/100))^$AA$3,0)</f>
        <v>#REF!</v>
      </c>
      <c r="AB239" s="25" t="e">
        <f>IF($AB$3&lt;=#REF!,$D239*(1+(#REF!/100))^$AB$3,0)</f>
        <v>#REF!</v>
      </c>
      <c r="AC239" s="25" t="e">
        <f>IF($AC$3&lt;=#REF!,$D239*(1+(#REF!/100))^$AC$3,0)</f>
        <v>#REF!</v>
      </c>
      <c r="AD239" s="25" t="e">
        <f>IF($AD$3&lt;=#REF!,$D239*(1+(#REF!/100))^$AD$3,0)</f>
        <v>#REF!</v>
      </c>
      <c r="AE239" s="25" t="e">
        <f>IF($AE$3&lt;=#REF!,$D239*(1+(#REF!/100))^$AE$3,0)</f>
        <v>#REF!</v>
      </c>
      <c r="AF239" s="25" t="e">
        <f>IF($AF$3&lt;=#REF!,$D239*(1+(#REF!/100))^$AF$3,0)</f>
        <v>#REF!</v>
      </c>
      <c r="AG239" s="25" t="e">
        <f>IF($AG$3&lt;=#REF!,$D239*(1+(#REF!/100))^$AG$3,0)</f>
        <v>#REF!</v>
      </c>
      <c r="AH239" s="25" t="e">
        <f>IF($AH$3&lt;=#REF!,$D239*(1+(#REF!/100))^$AH$3,0)</f>
        <v>#REF!</v>
      </c>
      <c r="AI239" s="25" t="e">
        <f>IF($AI$3&lt;=#REF!,$D239*(1+(#REF!/100))^$AI$3,0)</f>
        <v>#REF!</v>
      </c>
      <c r="AJ239" s="17" t="e">
        <f>IF($AJ$3&lt;=#REF!,$D239*(1+(#REF!/100))^$AJ$3,0)</f>
        <v>#REF!</v>
      </c>
      <c r="AK239" s="17" t="e">
        <f>IF($AK$3&lt;=#REF!,$D239*(1+(#REF!/100))^$AK$3,0)</f>
        <v>#REF!</v>
      </c>
      <c r="AL239" s="17" t="e">
        <f>IF($AL$3&lt;=#REF!,$D239*(1+(#REF!/100))^$AL$3,0)</f>
        <v>#REF!</v>
      </c>
      <c r="AM239" s="17" t="e">
        <f>IF($AM$3&lt;=#REF!,$D239*(1+(#REF!/100))^$AM$3,0)</f>
        <v>#REF!</v>
      </c>
      <c r="AN239" s="17" t="e">
        <f>IF($AN$3&lt;=#REF!,$D239*(1+(#REF!/100))^$AN$3,0)</f>
        <v>#REF!</v>
      </c>
      <c r="AO239" s="17" t="e">
        <f>IF($AO$3&lt;=#REF!,$D239*(1+(#REF!/100))^$AO$3,0)</f>
        <v>#REF!</v>
      </c>
      <c r="AP239" s="17" t="e">
        <f>IF($AP$3&lt;=#REF!,$D239*(1+(#REF!/100))^$AP$3,0)</f>
        <v>#REF!</v>
      </c>
      <c r="AQ239" s="17" t="e">
        <f>IF($AQ$3&lt;=#REF!,$D239*(1+(#REF!/100))^$AQ$3,0)</f>
        <v>#REF!</v>
      </c>
      <c r="AR239" s="17" t="e">
        <f>IF($AR$3&lt;=#REF!,$D239*(1+(#REF!/100))^$AR$3,0)</f>
        <v>#REF!</v>
      </c>
      <c r="AS239" s="17" t="e">
        <f>IF($AS$3&lt;=#REF!,$D239*(1+(#REF!/100))^$AS$3,0)</f>
        <v>#REF!</v>
      </c>
    </row>
    <row r="240" spans="2:45" x14ac:dyDescent="0.25">
      <c r="B240" s="2" t="e">
        <f>#REF!</f>
        <v>#REF!</v>
      </c>
      <c r="C240" s="20">
        <v>266</v>
      </c>
      <c r="D240" s="19" t="e">
        <f>#REF!*#REF!</f>
        <v>#REF!</v>
      </c>
      <c r="E240" s="17" t="e">
        <f>NPV(#REF!,'Costos operativos proyectados'!F240:AI240)</f>
        <v>#REF!</v>
      </c>
      <c r="F240" s="25" t="e">
        <f>IF($F$3&lt;=#REF!,$D240*(1+(#REF!/100))^$F$3,0)</f>
        <v>#REF!</v>
      </c>
      <c r="G240" s="25" t="e">
        <f>IF($G$3&lt;=#REF!,$D240*(1+(#REF!/100))^$G$3,0)</f>
        <v>#REF!</v>
      </c>
      <c r="H240" s="25" t="e">
        <f>IF($H$3&lt;=#REF!,$D240*(1+(#REF!/100))^$H$3,0)</f>
        <v>#REF!</v>
      </c>
      <c r="I240" s="25" t="e">
        <f>IF($I$3&lt;=#REF!,$D240*(1+(#REF!/100))^$I$3,0)</f>
        <v>#REF!</v>
      </c>
      <c r="J240" s="25" t="e">
        <f>IF($J$3&lt;=#REF!,$D240*(1+(#REF!/100))^$J$3,0)</f>
        <v>#REF!</v>
      </c>
      <c r="K240" s="25" t="e">
        <f>IF($K$3&lt;=#REF!,$D240*(1+(#REF!/100))^$K$3,0)</f>
        <v>#REF!</v>
      </c>
      <c r="L240" s="25" t="e">
        <f>IF($L$3&lt;=#REF!,$D240*(1+(#REF!/100))^$L$3,0)</f>
        <v>#REF!</v>
      </c>
      <c r="M240" s="25" t="e">
        <f>IF($M$3&lt;=#REF!,$D240*(1+(#REF!/100))^$M$3,0)</f>
        <v>#REF!</v>
      </c>
      <c r="N240" s="25" t="e">
        <f>IF($N$3&lt;=#REF!,$D240*(1+(#REF!/100))^$N$3,0)</f>
        <v>#REF!</v>
      </c>
      <c r="O240" s="25" t="e">
        <f>IF($O$3&lt;=#REF!,$D240*(1+(#REF!/100))^$O$3,0)</f>
        <v>#REF!</v>
      </c>
      <c r="P240" s="25" t="e">
        <f>IF($P$3&lt;=#REF!,$D240*(1+(#REF!/100))^$P$3,0)</f>
        <v>#REF!</v>
      </c>
      <c r="Q240" s="25" t="e">
        <f>IF($Q$3&lt;=#REF!,$D240*(1+(#REF!/100))^$Q$3,0)</f>
        <v>#REF!</v>
      </c>
      <c r="R240" s="25" t="e">
        <f>IF($R$3&lt;=#REF!,$D240*(1+(#REF!/100))^$R$3,0)</f>
        <v>#REF!</v>
      </c>
      <c r="S240" s="25" t="e">
        <f>IF($S$3&lt;=#REF!,$D240*(1+(#REF!/100))^$S$3,0)</f>
        <v>#REF!</v>
      </c>
      <c r="T240" s="25" t="e">
        <f>IF($T$3&lt;=#REF!,$D240*(1+(#REF!/100))^$T$3,0)</f>
        <v>#REF!</v>
      </c>
      <c r="U240" s="25" t="e">
        <f>IF($U$3&lt;=#REF!,$D240*(1+(#REF!/100))^$U$3,0)</f>
        <v>#REF!</v>
      </c>
      <c r="V240" s="25" t="e">
        <f>IF($V$3&lt;=#REF!,$D240*(1+(#REF!/100))^$V$3,0)</f>
        <v>#REF!</v>
      </c>
      <c r="W240" s="25" t="e">
        <f>IF($W$3&lt;=#REF!,$D240*(1+(#REF!/100))^$W$3,0)</f>
        <v>#REF!</v>
      </c>
      <c r="X240" s="25" t="e">
        <f>IF($X$3&lt;=#REF!,$D240*(1+(#REF!/100))^$X$3,0)</f>
        <v>#REF!</v>
      </c>
      <c r="Y240" s="25" t="e">
        <f>IF($Y$3&lt;=#REF!,$D240*(1+(#REF!/100))^$Y$3,0)</f>
        <v>#REF!</v>
      </c>
      <c r="Z240" s="25" t="e">
        <f>IF($Z$3&lt;=#REF!,$D240*(1+(#REF!/100))^$Z$3,0)</f>
        <v>#REF!</v>
      </c>
      <c r="AA240" s="25" t="e">
        <f>IF($AA$3&lt;=#REF!,$D240*(1+(#REF!/100))^$AA$3,0)</f>
        <v>#REF!</v>
      </c>
      <c r="AB240" s="25" t="e">
        <f>IF($AB$3&lt;=#REF!,$D240*(1+(#REF!/100))^$AB$3,0)</f>
        <v>#REF!</v>
      </c>
      <c r="AC240" s="25" t="e">
        <f>IF($AC$3&lt;=#REF!,$D240*(1+(#REF!/100))^$AC$3,0)</f>
        <v>#REF!</v>
      </c>
      <c r="AD240" s="25" t="e">
        <f>IF($AD$3&lt;=#REF!,$D240*(1+(#REF!/100))^$AD$3,0)</f>
        <v>#REF!</v>
      </c>
      <c r="AE240" s="25" t="e">
        <f>IF($AE$3&lt;=#REF!,$D240*(1+(#REF!/100))^$AE$3,0)</f>
        <v>#REF!</v>
      </c>
      <c r="AF240" s="25" t="e">
        <f>IF($AF$3&lt;=#REF!,$D240*(1+(#REF!/100))^$AF$3,0)</f>
        <v>#REF!</v>
      </c>
      <c r="AG240" s="25" t="e">
        <f>IF($AG$3&lt;=#REF!,$D240*(1+(#REF!/100))^$AG$3,0)</f>
        <v>#REF!</v>
      </c>
      <c r="AH240" s="25" t="e">
        <f>IF($AH$3&lt;=#REF!,$D240*(1+(#REF!/100))^$AH$3,0)</f>
        <v>#REF!</v>
      </c>
      <c r="AI240" s="25" t="e">
        <f>IF($AI$3&lt;=#REF!,$D240*(1+(#REF!/100))^$AI$3,0)</f>
        <v>#REF!</v>
      </c>
      <c r="AJ240" s="17" t="e">
        <f>IF($AJ$3&lt;=#REF!,$D240*(1+(#REF!/100))^$AJ$3,0)</f>
        <v>#REF!</v>
      </c>
      <c r="AK240" s="17" t="e">
        <f>IF($AK$3&lt;=#REF!,$D240*(1+(#REF!/100))^$AK$3,0)</f>
        <v>#REF!</v>
      </c>
      <c r="AL240" s="17" t="e">
        <f>IF($AL$3&lt;=#REF!,$D240*(1+(#REF!/100))^$AL$3,0)</f>
        <v>#REF!</v>
      </c>
      <c r="AM240" s="17" t="e">
        <f>IF($AM$3&lt;=#REF!,$D240*(1+(#REF!/100))^$AM$3,0)</f>
        <v>#REF!</v>
      </c>
      <c r="AN240" s="17" t="e">
        <f>IF($AN$3&lt;=#REF!,$D240*(1+(#REF!/100))^$AN$3,0)</f>
        <v>#REF!</v>
      </c>
      <c r="AO240" s="17" t="e">
        <f>IF($AO$3&lt;=#REF!,$D240*(1+(#REF!/100))^$AO$3,0)</f>
        <v>#REF!</v>
      </c>
      <c r="AP240" s="17" t="e">
        <f>IF($AP$3&lt;=#REF!,$D240*(1+(#REF!/100))^$AP$3,0)</f>
        <v>#REF!</v>
      </c>
      <c r="AQ240" s="17" t="e">
        <f>IF($AQ$3&lt;=#REF!,$D240*(1+(#REF!/100))^$AQ$3,0)</f>
        <v>#REF!</v>
      </c>
      <c r="AR240" s="17" t="e">
        <f>IF($AR$3&lt;=#REF!,$D240*(1+(#REF!/100))^$AR$3,0)</f>
        <v>#REF!</v>
      </c>
      <c r="AS240" s="17" t="e">
        <f>IF($AS$3&lt;=#REF!,$D240*(1+(#REF!/100))^$AS$3,0)</f>
        <v>#REF!</v>
      </c>
    </row>
    <row r="241" spans="2:45" x14ac:dyDescent="0.25">
      <c r="B241" s="2" t="e">
        <f>#REF!</f>
        <v>#REF!</v>
      </c>
      <c r="C241" s="21">
        <v>250</v>
      </c>
      <c r="D241" s="19" t="e">
        <f>#REF!*#REF!</f>
        <v>#REF!</v>
      </c>
      <c r="E241" s="17" t="e">
        <f>NPV(#REF!,'Costos operativos proyectados'!F241:AI241)</f>
        <v>#REF!</v>
      </c>
      <c r="F241" s="25" t="e">
        <f>IF($F$3&lt;=#REF!,$D241*(1+(#REF!/100))^$F$3,0)</f>
        <v>#REF!</v>
      </c>
      <c r="G241" s="25" t="e">
        <f>IF($G$3&lt;=#REF!,$D241*(1+(#REF!/100))^$G$3,0)</f>
        <v>#REF!</v>
      </c>
      <c r="H241" s="25" t="e">
        <f>IF($H$3&lt;=#REF!,$D241*(1+(#REF!/100))^$H$3,0)</f>
        <v>#REF!</v>
      </c>
      <c r="I241" s="25" t="e">
        <f>IF($I$3&lt;=#REF!,$D241*(1+(#REF!/100))^$I$3,0)</f>
        <v>#REF!</v>
      </c>
      <c r="J241" s="25" t="e">
        <f>IF($J$3&lt;=#REF!,$D241*(1+(#REF!/100))^$J$3,0)</f>
        <v>#REF!</v>
      </c>
      <c r="K241" s="25" t="e">
        <f>IF($K$3&lt;=#REF!,$D241*(1+(#REF!/100))^$K$3,0)</f>
        <v>#REF!</v>
      </c>
      <c r="L241" s="25" t="e">
        <f>IF($L$3&lt;=#REF!,$D241*(1+(#REF!/100))^$L$3,0)</f>
        <v>#REF!</v>
      </c>
      <c r="M241" s="25" t="e">
        <f>IF($M$3&lt;=#REF!,$D241*(1+(#REF!/100))^$M$3,0)</f>
        <v>#REF!</v>
      </c>
      <c r="N241" s="25" t="e">
        <f>IF($N$3&lt;=#REF!,$D241*(1+(#REF!/100))^$N$3,0)</f>
        <v>#REF!</v>
      </c>
      <c r="O241" s="25" t="e">
        <f>IF($O$3&lt;=#REF!,$D241*(1+(#REF!/100))^$O$3,0)</f>
        <v>#REF!</v>
      </c>
      <c r="P241" s="25" t="e">
        <f>IF($P$3&lt;=#REF!,$D241*(1+(#REF!/100))^$P$3,0)</f>
        <v>#REF!</v>
      </c>
      <c r="Q241" s="25" t="e">
        <f>IF($Q$3&lt;=#REF!,$D241*(1+(#REF!/100))^$Q$3,0)</f>
        <v>#REF!</v>
      </c>
      <c r="R241" s="25" t="e">
        <f>IF($R$3&lt;=#REF!,$D241*(1+(#REF!/100))^$R$3,0)</f>
        <v>#REF!</v>
      </c>
      <c r="S241" s="25" t="e">
        <f>IF($S$3&lt;=#REF!,$D241*(1+(#REF!/100))^$S$3,0)</f>
        <v>#REF!</v>
      </c>
      <c r="T241" s="25" t="e">
        <f>IF($T$3&lt;=#REF!,$D241*(1+(#REF!/100))^$T$3,0)</f>
        <v>#REF!</v>
      </c>
      <c r="U241" s="25" t="e">
        <f>IF($U$3&lt;=#REF!,$D241*(1+(#REF!/100))^$U$3,0)</f>
        <v>#REF!</v>
      </c>
      <c r="V241" s="25" t="e">
        <f>IF($V$3&lt;=#REF!,$D241*(1+(#REF!/100))^$V$3,0)</f>
        <v>#REF!</v>
      </c>
      <c r="W241" s="25" t="e">
        <f>IF($W$3&lt;=#REF!,$D241*(1+(#REF!/100))^$W$3,0)</f>
        <v>#REF!</v>
      </c>
      <c r="X241" s="25" t="e">
        <f>IF($X$3&lt;=#REF!,$D241*(1+(#REF!/100))^$X$3,0)</f>
        <v>#REF!</v>
      </c>
      <c r="Y241" s="25" t="e">
        <f>IF($Y$3&lt;=#REF!,$D241*(1+(#REF!/100))^$Y$3,0)</f>
        <v>#REF!</v>
      </c>
      <c r="Z241" s="25" t="e">
        <f>IF($Z$3&lt;=#REF!,$D241*(1+(#REF!/100))^$Z$3,0)</f>
        <v>#REF!</v>
      </c>
      <c r="AA241" s="25" t="e">
        <f>IF($AA$3&lt;=#REF!,$D241*(1+(#REF!/100))^$AA$3,0)</f>
        <v>#REF!</v>
      </c>
      <c r="AB241" s="25" t="e">
        <f>IF($AB$3&lt;=#REF!,$D241*(1+(#REF!/100))^$AB$3,0)</f>
        <v>#REF!</v>
      </c>
      <c r="AC241" s="25" t="e">
        <f>IF($AC$3&lt;=#REF!,$D241*(1+(#REF!/100))^$AC$3,0)</f>
        <v>#REF!</v>
      </c>
      <c r="AD241" s="25" t="e">
        <f>IF($AD$3&lt;=#REF!,$D241*(1+(#REF!/100))^$AD$3,0)</f>
        <v>#REF!</v>
      </c>
      <c r="AE241" s="25" t="e">
        <f>IF($AE$3&lt;=#REF!,$D241*(1+(#REF!/100))^$AE$3,0)</f>
        <v>#REF!</v>
      </c>
      <c r="AF241" s="25" t="e">
        <f>IF($AF$3&lt;=#REF!,$D241*(1+(#REF!/100))^$AF$3,0)</f>
        <v>#REF!</v>
      </c>
      <c r="AG241" s="25" t="e">
        <f>IF($AG$3&lt;=#REF!,$D241*(1+(#REF!/100))^$AG$3,0)</f>
        <v>#REF!</v>
      </c>
      <c r="AH241" s="25" t="e">
        <f>IF($AH$3&lt;=#REF!,$D241*(1+(#REF!/100))^$AH$3,0)</f>
        <v>#REF!</v>
      </c>
      <c r="AI241" s="25" t="e">
        <f>IF($AI$3&lt;=#REF!,$D241*(1+(#REF!/100))^$AI$3,0)</f>
        <v>#REF!</v>
      </c>
      <c r="AJ241" s="17" t="e">
        <f>IF($AJ$3&lt;=#REF!,$D241*(1+(#REF!/100))^$AJ$3,0)</f>
        <v>#REF!</v>
      </c>
      <c r="AK241" s="17" t="e">
        <f>IF($AK$3&lt;=#REF!,$D241*(1+(#REF!/100))^$AK$3,0)</f>
        <v>#REF!</v>
      </c>
      <c r="AL241" s="17" t="e">
        <f>IF($AL$3&lt;=#REF!,$D241*(1+(#REF!/100))^$AL$3,0)</f>
        <v>#REF!</v>
      </c>
      <c r="AM241" s="17" t="e">
        <f>IF($AM$3&lt;=#REF!,$D241*(1+(#REF!/100))^$AM$3,0)</f>
        <v>#REF!</v>
      </c>
      <c r="AN241" s="17" t="e">
        <f>IF($AN$3&lt;=#REF!,$D241*(1+(#REF!/100))^$AN$3,0)</f>
        <v>#REF!</v>
      </c>
      <c r="AO241" s="17" t="e">
        <f>IF($AO$3&lt;=#REF!,$D241*(1+(#REF!/100))^$AO$3,0)</f>
        <v>#REF!</v>
      </c>
      <c r="AP241" s="17" t="e">
        <f>IF($AP$3&lt;=#REF!,$D241*(1+(#REF!/100))^$AP$3,0)</f>
        <v>#REF!</v>
      </c>
      <c r="AQ241" s="17" t="e">
        <f>IF($AQ$3&lt;=#REF!,$D241*(1+(#REF!/100))^$AQ$3,0)</f>
        <v>#REF!</v>
      </c>
      <c r="AR241" s="17" t="e">
        <f>IF($AR$3&lt;=#REF!,$D241*(1+(#REF!/100))^$AR$3,0)</f>
        <v>#REF!</v>
      </c>
      <c r="AS241" s="17" t="e">
        <f>IF($AS$3&lt;=#REF!,$D241*(1+(#REF!/100))^$AS$3,0)</f>
        <v>#REF!</v>
      </c>
    </row>
    <row r="242" spans="2:45" x14ac:dyDescent="0.25">
      <c r="B242" s="2" t="e">
        <f>#REF!</f>
        <v>#REF!</v>
      </c>
      <c r="C242" s="22" t="s">
        <v>23</v>
      </c>
      <c r="D242" s="19" t="e">
        <f>#REF!*#REF!</f>
        <v>#REF!</v>
      </c>
      <c r="E242" s="17" t="e">
        <f>NPV(#REF!,'Costos operativos proyectados'!F242:AI242)</f>
        <v>#REF!</v>
      </c>
      <c r="F242" s="25" t="e">
        <f>IF($F$3&lt;=#REF!,$D242*(1+(#REF!/100))^$F$3,0)</f>
        <v>#REF!</v>
      </c>
      <c r="G242" s="25" t="e">
        <f>IF($G$3&lt;=#REF!,$D242*(1+(#REF!/100))^$G$3,0)</f>
        <v>#REF!</v>
      </c>
      <c r="H242" s="25" t="e">
        <f>IF($H$3&lt;=#REF!,$D242*(1+(#REF!/100))^$H$3,0)</f>
        <v>#REF!</v>
      </c>
      <c r="I242" s="25" t="e">
        <f>IF($I$3&lt;=#REF!,$D242*(1+(#REF!/100))^$I$3,0)</f>
        <v>#REF!</v>
      </c>
      <c r="J242" s="25" t="e">
        <f>IF($J$3&lt;=#REF!,$D242*(1+(#REF!/100))^$J$3,0)</f>
        <v>#REF!</v>
      </c>
      <c r="K242" s="25" t="e">
        <f>IF($K$3&lt;=#REF!,$D242*(1+(#REF!/100))^$K$3,0)</f>
        <v>#REF!</v>
      </c>
      <c r="L242" s="25" t="e">
        <f>IF($L$3&lt;=#REF!,$D242*(1+(#REF!/100))^$L$3,0)</f>
        <v>#REF!</v>
      </c>
      <c r="M242" s="25" t="e">
        <f>IF($M$3&lt;=#REF!,$D242*(1+(#REF!/100))^$M$3,0)</f>
        <v>#REF!</v>
      </c>
      <c r="N242" s="25" t="e">
        <f>IF($N$3&lt;=#REF!,$D242*(1+(#REF!/100))^$N$3,0)</f>
        <v>#REF!</v>
      </c>
      <c r="O242" s="25" t="e">
        <f>IF($O$3&lt;=#REF!,$D242*(1+(#REF!/100))^$O$3,0)</f>
        <v>#REF!</v>
      </c>
      <c r="P242" s="25" t="e">
        <f>IF($P$3&lt;=#REF!,$D242*(1+(#REF!/100))^$P$3,0)</f>
        <v>#REF!</v>
      </c>
      <c r="Q242" s="25" t="e">
        <f>IF($Q$3&lt;=#REF!,$D242*(1+(#REF!/100))^$Q$3,0)</f>
        <v>#REF!</v>
      </c>
      <c r="R242" s="25" t="e">
        <f>IF($R$3&lt;=#REF!,$D242*(1+(#REF!/100))^$R$3,0)</f>
        <v>#REF!</v>
      </c>
      <c r="S242" s="25" t="e">
        <f>IF($S$3&lt;=#REF!,$D242*(1+(#REF!/100))^$S$3,0)</f>
        <v>#REF!</v>
      </c>
      <c r="T242" s="25" t="e">
        <f>IF($T$3&lt;=#REF!,$D242*(1+(#REF!/100))^$T$3,0)</f>
        <v>#REF!</v>
      </c>
      <c r="U242" s="25" t="e">
        <f>IF($U$3&lt;=#REF!,$D242*(1+(#REF!/100))^$U$3,0)</f>
        <v>#REF!</v>
      </c>
      <c r="V242" s="25" t="e">
        <f>IF($V$3&lt;=#REF!,$D242*(1+(#REF!/100))^$V$3,0)</f>
        <v>#REF!</v>
      </c>
      <c r="W242" s="25" t="e">
        <f>IF($W$3&lt;=#REF!,$D242*(1+(#REF!/100))^$W$3,0)</f>
        <v>#REF!</v>
      </c>
      <c r="X242" s="25" t="e">
        <f>IF($X$3&lt;=#REF!,$D242*(1+(#REF!/100))^$X$3,0)</f>
        <v>#REF!</v>
      </c>
      <c r="Y242" s="25" t="e">
        <f>IF($Y$3&lt;=#REF!,$D242*(1+(#REF!/100))^$Y$3,0)</f>
        <v>#REF!</v>
      </c>
      <c r="Z242" s="25" t="e">
        <f>IF($Z$3&lt;=#REF!,$D242*(1+(#REF!/100))^$Z$3,0)</f>
        <v>#REF!</v>
      </c>
      <c r="AA242" s="25" t="e">
        <f>IF($AA$3&lt;=#REF!,$D242*(1+(#REF!/100))^$AA$3,0)</f>
        <v>#REF!</v>
      </c>
      <c r="AB242" s="25" t="e">
        <f>IF($AB$3&lt;=#REF!,$D242*(1+(#REF!/100))^$AB$3,0)</f>
        <v>#REF!</v>
      </c>
      <c r="AC242" s="25" t="e">
        <f>IF($AC$3&lt;=#REF!,$D242*(1+(#REF!/100))^$AC$3,0)</f>
        <v>#REF!</v>
      </c>
      <c r="AD242" s="25" t="e">
        <f>IF($AD$3&lt;=#REF!,$D242*(1+(#REF!/100))^$AD$3,0)</f>
        <v>#REF!</v>
      </c>
      <c r="AE242" s="25" t="e">
        <f>IF($AE$3&lt;=#REF!,$D242*(1+(#REF!/100))^$AE$3,0)</f>
        <v>#REF!</v>
      </c>
      <c r="AF242" s="25" t="e">
        <f>IF($AF$3&lt;=#REF!,$D242*(1+(#REF!/100))^$AF$3,0)</f>
        <v>#REF!</v>
      </c>
      <c r="AG242" s="25" t="e">
        <f>IF($AG$3&lt;=#REF!,$D242*(1+(#REF!/100))^$AG$3,0)</f>
        <v>#REF!</v>
      </c>
      <c r="AH242" s="25" t="e">
        <f>IF($AH$3&lt;=#REF!,$D242*(1+(#REF!/100))^$AH$3,0)</f>
        <v>#REF!</v>
      </c>
      <c r="AI242" s="25" t="e">
        <f>IF($AI$3&lt;=#REF!,$D242*(1+(#REF!/100))^$AI$3,0)</f>
        <v>#REF!</v>
      </c>
      <c r="AJ242" s="17" t="e">
        <f>IF($AJ$3&lt;=#REF!,$D242*(1+(#REF!/100))^$AJ$3,0)</f>
        <v>#REF!</v>
      </c>
      <c r="AK242" s="17" t="e">
        <f>IF($AK$3&lt;=#REF!,$D242*(1+(#REF!/100))^$AK$3,0)</f>
        <v>#REF!</v>
      </c>
      <c r="AL242" s="17" t="e">
        <f>IF($AL$3&lt;=#REF!,$D242*(1+(#REF!/100))^$AL$3,0)</f>
        <v>#REF!</v>
      </c>
      <c r="AM242" s="17" t="e">
        <f>IF($AM$3&lt;=#REF!,$D242*(1+(#REF!/100))^$AM$3,0)</f>
        <v>#REF!</v>
      </c>
      <c r="AN242" s="17" t="e">
        <f>IF($AN$3&lt;=#REF!,$D242*(1+(#REF!/100))^$AN$3,0)</f>
        <v>#REF!</v>
      </c>
      <c r="AO242" s="17" t="e">
        <f>IF($AO$3&lt;=#REF!,$D242*(1+(#REF!/100))^$AO$3,0)</f>
        <v>#REF!</v>
      </c>
      <c r="AP242" s="17" t="e">
        <f>IF($AP$3&lt;=#REF!,$D242*(1+(#REF!/100))^$AP$3,0)</f>
        <v>#REF!</v>
      </c>
      <c r="AQ242" s="17" t="e">
        <f>IF($AQ$3&lt;=#REF!,$D242*(1+(#REF!/100))^$AQ$3,0)</f>
        <v>#REF!</v>
      </c>
      <c r="AR242" s="17" t="e">
        <f>IF($AR$3&lt;=#REF!,$D242*(1+(#REF!/100))^$AR$3,0)</f>
        <v>#REF!</v>
      </c>
      <c r="AS242" s="17" t="e">
        <f>IF($AS$3&lt;=#REF!,$D242*(1+(#REF!/100))^$AS$3,0)</f>
        <v>#REF!</v>
      </c>
    </row>
    <row r="243" spans="2:45" x14ac:dyDescent="0.25">
      <c r="B243" s="2" t="e">
        <f>#REF!</f>
        <v>#REF!</v>
      </c>
      <c r="C243" s="20" t="s">
        <v>22</v>
      </c>
      <c r="D243" s="19" t="e">
        <f>#REF!*#REF!</f>
        <v>#REF!</v>
      </c>
      <c r="E243" s="17" t="e">
        <f>NPV(#REF!,'Costos operativos proyectados'!F243:AI243)</f>
        <v>#REF!</v>
      </c>
      <c r="F243" s="25" t="e">
        <f>IF($F$3&lt;=#REF!,$D243*(1+(#REF!/100))^$F$3,0)</f>
        <v>#REF!</v>
      </c>
      <c r="G243" s="25" t="e">
        <f>IF($G$3&lt;=#REF!,$D243*(1+(#REF!/100))^$G$3,0)</f>
        <v>#REF!</v>
      </c>
      <c r="H243" s="25" t="e">
        <f>IF($H$3&lt;=#REF!,$D243*(1+(#REF!/100))^$H$3,0)</f>
        <v>#REF!</v>
      </c>
      <c r="I243" s="25" t="e">
        <f>IF($I$3&lt;=#REF!,$D243*(1+(#REF!/100))^$I$3,0)</f>
        <v>#REF!</v>
      </c>
      <c r="J243" s="25" t="e">
        <f>IF($J$3&lt;=#REF!,$D243*(1+(#REF!/100))^$J$3,0)</f>
        <v>#REF!</v>
      </c>
      <c r="K243" s="25" t="e">
        <f>IF($K$3&lt;=#REF!,$D243*(1+(#REF!/100))^$K$3,0)</f>
        <v>#REF!</v>
      </c>
      <c r="L243" s="25" t="e">
        <f>IF($L$3&lt;=#REF!,$D243*(1+(#REF!/100))^$L$3,0)</f>
        <v>#REF!</v>
      </c>
      <c r="M243" s="25" t="e">
        <f>IF($M$3&lt;=#REF!,$D243*(1+(#REF!/100))^$M$3,0)</f>
        <v>#REF!</v>
      </c>
      <c r="N243" s="25" t="e">
        <f>IF($N$3&lt;=#REF!,$D243*(1+(#REF!/100))^$N$3,0)</f>
        <v>#REF!</v>
      </c>
      <c r="O243" s="25" t="e">
        <f>IF($O$3&lt;=#REF!,$D243*(1+(#REF!/100))^$O$3,0)</f>
        <v>#REF!</v>
      </c>
      <c r="P243" s="25" t="e">
        <f>IF($P$3&lt;=#REF!,$D243*(1+(#REF!/100))^$P$3,0)</f>
        <v>#REF!</v>
      </c>
      <c r="Q243" s="25" t="e">
        <f>IF($Q$3&lt;=#REF!,$D243*(1+(#REF!/100))^$Q$3,0)</f>
        <v>#REF!</v>
      </c>
      <c r="R243" s="25" t="e">
        <f>IF($R$3&lt;=#REF!,$D243*(1+(#REF!/100))^$R$3,0)</f>
        <v>#REF!</v>
      </c>
      <c r="S243" s="25" t="e">
        <f>IF($S$3&lt;=#REF!,$D243*(1+(#REF!/100))^$S$3,0)</f>
        <v>#REF!</v>
      </c>
      <c r="T243" s="25" t="e">
        <f>IF($T$3&lt;=#REF!,$D243*(1+(#REF!/100))^$T$3,0)</f>
        <v>#REF!</v>
      </c>
      <c r="U243" s="25" t="e">
        <f>IF($U$3&lt;=#REF!,$D243*(1+(#REF!/100))^$U$3,0)</f>
        <v>#REF!</v>
      </c>
      <c r="V243" s="25" t="e">
        <f>IF($V$3&lt;=#REF!,$D243*(1+(#REF!/100))^$V$3,0)</f>
        <v>#REF!</v>
      </c>
      <c r="W243" s="25" t="e">
        <f>IF($W$3&lt;=#REF!,$D243*(1+(#REF!/100))^$W$3,0)</f>
        <v>#REF!</v>
      </c>
      <c r="X243" s="25" t="e">
        <f>IF($X$3&lt;=#REF!,$D243*(1+(#REF!/100))^$X$3,0)</f>
        <v>#REF!</v>
      </c>
      <c r="Y243" s="25" t="e">
        <f>IF($Y$3&lt;=#REF!,$D243*(1+(#REF!/100))^$Y$3,0)</f>
        <v>#REF!</v>
      </c>
      <c r="Z243" s="25" t="e">
        <f>IF($Z$3&lt;=#REF!,$D243*(1+(#REF!/100))^$Z$3,0)</f>
        <v>#REF!</v>
      </c>
      <c r="AA243" s="25" t="e">
        <f>IF($AA$3&lt;=#REF!,$D243*(1+(#REF!/100))^$AA$3,0)</f>
        <v>#REF!</v>
      </c>
      <c r="AB243" s="25" t="e">
        <f>IF($AB$3&lt;=#REF!,$D243*(1+(#REF!/100))^$AB$3,0)</f>
        <v>#REF!</v>
      </c>
      <c r="AC243" s="25" t="e">
        <f>IF($AC$3&lt;=#REF!,$D243*(1+(#REF!/100))^$AC$3,0)</f>
        <v>#REF!</v>
      </c>
      <c r="AD243" s="25" t="e">
        <f>IF($AD$3&lt;=#REF!,$D243*(1+(#REF!/100))^$AD$3,0)</f>
        <v>#REF!</v>
      </c>
      <c r="AE243" s="25" t="e">
        <f>IF($AE$3&lt;=#REF!,$D243*(1+(#REF!/100))^$AE$3,0)</f>
        <v>#REF!</v>
      </c>
      <c r="AF243" s="25" t="e">
        <f>IF($AF$3&lt;=#REF!,$D243*(1+(#REF!/100))^$AF$3,0)</f>
        <v>#REF!</v>
      </c>
      <c r="AG243" s="25" t="e">
        <f>IF($AG$3&lt;=#REF!,$D243*(1+(#REF!/100))^$AG$3,0)</f>
        <v>#REF!</v>
      </c>
      <c r="AH243" s="25" t="e">
        <f>IF($AH$3&lt;=#REF!,$D243*(1+(#REF!/100))^$AH$3,0)</f>
        <v>#REF!</v>
      </c>
      <c r="AI243" s="25" t="e">
        <f>IF($AI$3&lt;=#REF!,$D243*(1+(#REF!/100))^$AI$3,0)</f>
        <v>#REF!</v>
      </c>
      <c r="AJ243" s="17" t="e">
        <f>IF($AJ$3&lt;=#REF!,$D243*(1+(#REF!/100))^$AJ$3,0)</f>
        <v>#REF!</v>
      </c>
      <c r="AK243" s="17" t="e">
        <f>IF($AK$3&lt;=#REF!,$D243*(1+(#REF!/100))^$AK$3,0)</f>
        <v>#REF!</v>
      </c>
      <c r="AL243" s="17" t="e">
        <f>IF($AL$3&lt;=#REF!,$D243*(1+(#REF!/100))^$AL$3,0)</f>
        <v>#REF!</v>
      </c>
      <c r="AM243" s="17" t="e">
        <f>IF($AM$3&lt;=#REF!,$D243*(1+(#REF!/100))^$AM$3,0)</f>
        <v>#REF!</v>
      </c>
      <c r="AN243" s="17" t="e">
        <f>IF($AN$3&lt;=#REF!,$D243*(1+(#REF!/100))^$AN$3,0)</f>
        <v>#REF!</v>
      </c>
      <c r="AO243" s="17" t="e">
        <f>IF($AO$3&lt;=#REF!,$D243*(1+(#REF!/100))^$AO$3,0)</f>
        <v>#REF!</v>
      </c>
      <c r="AP243" s="17" t="e">
        <f>IF($AP$3&lt;=#REF!,$D243*(1+(#REF!/100))^$AP$3,0)</f>
        <v>#REF!</v>
      </c>
      <c r="AQ243" s="17" t="e">
        <f>IF($AQ$3&lt;=#REF!,$D243*(1+(#REF!/100))^$AQ$3,0)</f>
        <v>#REF!</v>
      </c>
      <c r="AR243" s="17" t="e">
        <f>IF($AR$3&lt;=#REF!,$D243*(1+(#REF!/100))^$AR$3,0)</f>
        <v>#REF!</v>
      </c>
      <c r="AS243" s="17" t="e">
        <f>IF($AS$3&lt;=#REF!,$D243*(1+(#REF!/100))^$AS$3,0)</f>
        <v>#REF!</v>
      </c>
    </row>
    <row r="244" spans="2:45" x14ac:dyDescent="0.25">
      <c r="B244" s="2" t="e">
        <f>#REF!</f>
        <v>#REF!</v>
      </c>
      <c r="C244" s="20" t="s">
        <v>21</v>
      </c>
      <c r="D244" s="19" t="e">
        <f>#REF!*#REF!</f>
        <v>#REF!</v>
      </c>
      <c r="E244" s="17" t="e">
        <f>NPV(#REF!,'Costos operativos proyectados'!F244:AI244)</f>
        <v>#REF!</v>
      </c>
      <c r="F244" s="25" t="e">
        <f>IF($F$3&lt;=#REF!,$D244*(1+(#REF!/100))^$F$3,0)</f>
        <v>#REF!</v>
      </c>
      <c r="G244" s="25" t="e">
        <f>IF($G$3&lt;=#REF!,$D244*(1+(#REF!/100))^$G$3,0)</f>
        <v>#REF!</v>
      </c>
      <c r="H244" s="25" t="e">
        <f>IF($H$3&lt;=#REF!,$D244*(1+(#REF!/100))^$H$3,0)</f>
        <v>#REF!</v>
      </c>
      <c r="I244" s="25" t="e">
        <f>IF($I$3&lt;=#REF!,$D244*(1+(#REF!/100))^$I$3,0)</f>
        <v>#REF!</v>
      </c>
      <c r="J244" s="25" t="e">
        <f>IF($J$3&lt;=#REF!,$D244*(1+(#REF!/100))^$J$3,0)</f>
        <v>#REF!</v>
      </c>
      <c r="K244" s="25" t="e">
        <f>IF($K$3&lt;=#REF!,$D244*(1+(#REF!/100))^$K$3,0)</f>
        <v>#REF!</v>
      </c>
      <c r="L244" s="25" t="e">
        <f>IF($L$3&lt;=#REF!,$D244*(1+(#REF!/100))^$L$3,0)</f>
        <v>#REF!</v>
      </c>
      <c r="M244" s="25" t="e">
        <f>IF($M$3&lt;=#REF!,$D244*(1+(#REF!/100))^$M$3,0)</f>
        <v>#REF!</v>
      </c>
      <c r="N244" s="25" t="e">
        <f>IF($N$3&lt;=#REF!,$D244*(1+(#REF!/100))^$N$3,0)</f>
        <v>#REF!</v>
      </c>
      <c r="O244" s="25" t="e">
        <f>IF($O$3&lt;=#REF!,$D244*(1+(#REF!/100))^$O$3,0)</f>
        <v>#REF!</v>
      </c>
      <c r="P244" s="25" t="e">
        <f>IF($P$3&lt;=#REF!,$D244*(1+(#REF!/100))^$P$3,0)</f>
        <v>#REF!</v>
      </c>
      <c r="Q244" s="25" t="e">
        <f>IF($Q$3&lt;=#REF!,$D244*(1+(#REF!/100))^$Q$3,0)</f>
        <v>#REF!</v>
      </c>
      <c r="R244" s="25" t="e">
        <f>IF($R$3&lt;=#REF!,$D244*(1+(#REF!/100))^$R$3,0)</f>
        <v>#REF!</v>
      </c>
      <c r="S244" s="25" t="e">
        <f>IF($S$3&lt;=#REF!,$D244*(1+(#REF!/100))^$S$3,0)</f>
        <v>#REF!</v>
      </c>
      <c r="T244" s="25" t="e">
        <f>IF($T$3&lt;=#REF!,$D244*(1+(#REF!/100))^$T$3,0)</f>
        <v>#REF!</v>
      </c>
      <c r="U244" s="25" t="e">
        <f>IF($U$3&lt;=#REF!,$D244*(1+(#REF!/100))^$U$3,0)</f>
        <v>#REF!</v>
      </c>
      <c r="V244" s="25" t="e">
        <f>IF($V$3&lt;=#REF!,$D244*(1+(#REF!/100))^$V$3,0)</f>
        <v>#REF!</v>
      </c>
      <c r="W244" s="25" t="e">
        <f>IF($W$3&lt;=#REF!,$D244*(1+(#REF!/100))^$W$3,0)</f>
        <v>#REF!</v>
      </c>
      <c r="X244" s="25" t="e">
        <f>IF($X$3&lt;=#REF!,$D244*(1+(#REF!/100))^$X$3,0)</f>
        <v>#REF!</v>
      </c>
      <c r="Y244" s="25" t="e">
        <f>IF($Y$3&lt;=#REF!,$D244*(1+(#REF!/100))^$Y$3,0)</f>
        <v>#REF!</v>
      </c>
      <c r="Z244" s="25" t="e">
        <f>IF($Z$3&lt;=#REF!,$D244*(1+(#REF!/100))^$Z$3,0)</f>
        <v>#REF!</v>
      </c>
      <c r="AA244" s="25" t="e">
        <f>IF($AA$3&lt;=#REF!,$D244*(1+(#REF!/100))^$AA$3,0)</f>
        <v>#REF!</v>
      </c>
      <c r="AB244" s="25" t="e">
        <f>IF($AB$3&lt;=#REF!,$D244*(1+(#REF!/100))^$AB$3,0)</f>
        <v>#REF!</v>
      </c>
      <c r="AC244" s="25" t="e">
        <f>IF($AC$3&lt;=#REF!,$D244*(1+(#REF!/100))^$AC$3,0)</f>
        <v>#REF!</v>
      </c>
      <c r="AD244" s="25" t="e">
        <f>IF($AD$3&lt;=#REF!,$D244*(1+(#REF!/100))^$AD$3,0)</f>
        <v>#REF!</v>
      </c>
      <c r="AE244" s="25" t="e">
        <f>IF($AE$3&lt;=#REF!,$D244*(1+(#REF!/100))^$AE$3,0)</f>
        <v>#REF!</v>
      </c>
      <c r="AF244" s="25" t="e">
        <f>IF($AF$3&lt;=#REF!,$D244*(1+(#REF!/100))^$AF$3,0)</f>
        <v>#REF!</v>
      </c>
      <c r="AG244" s="25" t="e">
        <f>IF($AG$3&lt;=#REF!,$D244*(1+(#REF!/100))^$AG$3,0)</f>
        <v>#REF!</v>
      </c>
      <c r="AH244" s="25" t="e">
        <f>IF($AH$3&lt;=#REF!,$D244*(1+(#REF!/100))^$AH$3,0)</f>
        <v>#REF!</v>
      </c>
      <c r="AI244" s="25" t="e">
        <f>IF($AI$3&lt;=#REF!,$D244*(1+(#REF!/100))^$AI$3,0)</f>
        <v>#REF!</v>
      </c>
      <c r="AJ244" s="17" t="e">
        <f>IF($AJ$3&lt;=#REF!,$D244*(1+(#REF!/100))^$AJ$3,0)</f>
        <v>#REF!</v>
      </c>
      <c r="AK244" s="17" t="e">
        <f>IF($AK$3&lt;=#REF!,$D244*(1+(#REF!/100))^$AK$3,0)</f>
        <v>#REF!</v>
      </c>
      <c r="AL244" s="17" t="e">
        <f>IF($AL$3&lt;=#REF!,$D244*(1+(#REF!/100))^$AL$3,0)</f>
        <v>#REF!</v>
      </c>
      <c r="AM244" s="17" t="e">
        <f>IF($AM$3&lt;=#REF!,$D244*(1+(#REF!/100))^$AM$3,0)</f>
        <v>#REF!</v>
      </c>
      <c r="AN244" s="17" t="e">
        <f>IF($AN$3&lt;=#REF!,$D244*(1+(#REF!/100))^$AN$3,0)</f>
        <v>#REF!</v>
      </c>
      <c r="AO244" s="17" t="e">
        <f>IF($AO$3&lt;=#REF!,$D244*(1+(#REF!/100))^$AO$3,0)</f>
        <v>#REF!</v>
      </c>
      <c r="AP244" s="17" t="e">
        <f>IF($AP$3&lt;=#REF!,$D244*(1+(#REF!/100))^$AP$3,0)</f>
        <v>#REF!</v>
      </c>
      <c r="AQ244" s="17" t="e">
        <f>IF($AQ$3&lt;=#REF!,$D244*(1+(#REF!/100))^$AQ$3,0)</f>
        <v>#REF!</v>
      </c>
      <c r="AR244" s="17" t="e">
        <f>IF($AR$3&lt;=#REF!,$D244*(1+(#REF!/100))^$AR$3,0)</f>
        <v>#REF!</v>
      </c>
      <c r="AS244" s="17" t="e">
        <f>IF($AS$3&lt;=#REF!,$D244*(1+(#REF!/100))^$AS$3,0)</f>
        <v>#REF!</v>
      </c>
    </row>
    <row r="245" spans="2:45" x14ac:dyDescent="0.25">
      <c r="B245" s="2" t="e">
        <f>#REF!</f>
        <v>#REF!</v>
      </c>
      <c r="C245" s="20" t="s">
        <v>20</v>
      </c>
      <c r="D245" s="19" t="e">
        <f>#REF!*#REF!</f>
        <v>#REF!</v>
      </c>
      <c r="E245" s="17" t="e">
        <f>NPV(#REF!,'Costos operativos proyectados'!F245:AI245)</f>
        <v>#REF!</v>
      </c>
      <c r="F245" s="25" t="e">
        <f>IF($F$3&lt;=#REF!,$D245*(1+(#REF!/100))^$F$3,0)</f>
        <v>#REF!</v>
      </c>
      <c r="G245" s="25" t="e">
        <f>IF($G$3&lt;=#REF!,$D245*(1+(#REF!/100))^$G$3,0)</f>
        <v>#REF!</v>
      </c>
      <c r="H245" s="25" t="e">
        <f>IF($H$3&lt;=#REF!,$D245*(1+(#REF!/100))^$H$3,0)</f>
        <v>#REF!</v>
      </c>
      <c r="I245" s="25" t="e">
        <f>IF($I$3&lt;=#REF!,$D245*(1+(#REF!/100))^$I$3,0)</f>
        <v>#REF!</v>
      </c>
      <c r="J245" s="25" t="e">
        <f>IF($J$3&lt;=#REF!,$D245*(1+(#REF!/100))^$J$3,0)</f>
        <v>#REF!</v>
      </c>
      <c r="K245" s="25" t="e">
        <f>IF($K$3&lt;=#REF!,$D245*(1+(#REF!/100))^$K$3,0)</f>
        <v>#REF!</v>
      </c>
      <c r="L245" s="25" t="e">
        <f>IF($L$3&lt;=#REF!,$D245*(1+(#REF!/100))^$L$3,0)</f>
        <v>#REF!</v>
      </c>
      <c r="M245" s="25" t="e">
        <f>IF($M$3&lt;=#REF!,$D245*(1+(#REF!/100))^$M$3,0)</f>
        <v>#REF!</v>
      </c>
      <c r="N245" s="25" t="e">
        <f>IF($N$3&lt;=#REF!,$D245*(1+(#REF!/100))^$N$3,0)</f>
        <v>#REF!</v>
      </c>
      <c r="O245" s="25" t="e">
        <f>IF($O$3&lt;=#REF!,$D245*(1+(#REF!/100))^$O$3,0)</f>
        <v>#REF!</v>
      </c>
      <c r="P245" s="25" t="e">
        <f>IF($P$3&lt;=#REF!,$D245*(1+(#REF!/100))^$P$3,0)</f>
        <v>#REF!</v>
      </c>
      <c r="Q245" s="25" t="e">
        <f>IF($Q$3&lt;=#REF!,$D245*(1+(#REF!/100))^$Q$3,0)</f>
        <v>#REF!</v>
      </c>
      <c r="R245" s="25" t="e">
        <f>IF($R$3&lt;=#REF!,$D245*(1+(#REF!/100))^$R$3,0)</f>
        <v>#REF!</v>
      </c>
      <c r="S245" s="25" t="e">
        <f>IF($S$3&lt;=#REF!,$D245*(1+(#REF!/100))^$S$3,0)</f>
        <v>#REF!</v>
      </c>
      <c r="T245" s="25" t="e">
        <f>IF($T$3&lt;=#REF!,$D245*(1+(#REF!/100))^$T$3,0)</f>
        <v>#REF!</v>
      </c>
      <c r="U245" s="25" t="e">
        <f>IF($U$3&lt;=#REF!,$D245*(1+(#REF!/100))^$U$3,0)</f>
        <v>#REF!</v>
      </c>
      <c r="V245" s="25" t="e">
        <f>IF($V$3&lt;=#REF!,$D245*(1+(#REF!/100))^$V$3,0)</f>
        <v>#REF!</v>
      </c>
      <c r="W245" s="25" t="e">
        <f>IF($W$3&lt;=#REF!,$D245*(1+(#REF!/100))^$W$3,0)</f>
        <v>#REF!</v>
      </c>
      <c r="X245" s="25" t="e">
        <f>IF($X$3&lt;=#REF!,$D245*(1+(#REF!/100))^$X$3,0)</f>
        <v>#REF!</v>
      </c>
      <c r="Y245" s="25" t="e">
        <f>IF($Y$3&lt;=#REF!,$D245*(1+(#REF!/100))^$Y$3,0)</f>
        <v>#REF!</v>
      </c>
      <c r="Z245" s="25" t="e">
        <f>IF($Z$3&lt;=#REF!,$D245*(1+(#REF!/100))^$Z$3,0)</f>
        <v>#REF!</v>
      </c>
      <c r="AA245" s="25" t="e">
        <f>IF($AA$3&lt;=#REF!,$D245*(1+(#REF!/100))^$AA$3,0)</f>
        <v>#REF!</v>
      </c>
      <c r="AB245" s="25" t="e">
        <f>IF($AB$3&lt;=#REF!,$D245*(1+(#REF!/100))^$AB$3,0)</f>
        <v>#REF!</v>
      </c>
      <c r="AC245" s="25" t="e">
        <f>IF($AC$3&lt;=#REF!,$D245*(1+(#REF!/100))^$AC$3,0)</f>
        <v>#REF!</v>
      </c>
      <c r="AD245" s="25" t="e">
        <f>IF($AD$3&lt;=#REF!,$D245*(1+(#REF!/100))^$AD$3,0)</f>
        <v>#REF!</v>
      </c>
      <c r="AE245" s="25" t="e">
        <f>IF($AE$3&lt;=#REF!,$D245*(1+(#REF!/100))^$AE$3,0)</f>
        <v>#REF!</v>
      </c>
      <c r="AF245" s="25" t="e">
        <f>IF($AF$3&lt;=#REF!,$D245*(1+(#REF!/100))^$AF$3,0)</f>
        <v>#REF!</v>
      </c>
      <c r="AG245" s="25" t="e">
        <f>IF($AG$3&lt;=#REF!,$D245*(1+(#REF!/100))^$AG$3,0)</f>
        <v>#REF!</v>
      </c>
      <c r="AH245" s="25" t="e">
        <f>IF($AH$3&lt;=#REF!,$D245*(1+(#REF!/100))^$AH$3,0)</f>
        <v>#REF!</v>
      </c>
      <c r="AI245" s="25" t="e">
        <f>IF($AI$3&lt;=#REF!,$D245*(1+(#REF!/100))^$AI$3,0)</f>
        <v>#REF!</v>
      </c>
      <c r="AJ245" s="17" t="e">
        <f>IF($AJ$3&lt;=#REF!,$D245*(1+(#REF!/100))^$AJ$3,0)</f>
        <v>#REF!</v>
      </c>
      <c r="AK245" s="17" t="e">
        <f>IF($AK$3&lt;=#REF!,$D245*(1+(#REF!/100))^$AK$3,0)</f>
        <v>#REF!</v>
      </c>
      <c r="AL245" s="17" t="e">
        <f>IF($AL$3&lt;=#REF!,$D245*(1+(#REF!/100))^$AL$3,0)</f>
        <v>#REF!</v>
      </c>
      <c r="AM245" s="17" t="e">
        <f>IF($AM$3&lt;=#REF!,$D245*(1+(#REF!/100))^$AM$3,0)</f>
        <v>#REF!</v>
      </c>
      <c r="AN245" s="17" t="e">
        <f>IF($AN$3&lt;=#REF!,$D245*(1+(#REF!/100))^$AN$3,0)</f>
        <v>#REF!</v>
      </c>
      <c r="AO245" s="17" t="e">
        <f>IF($AO$3&lt;=#REF!,$D245*(1+(#REF!/100))^$AO$3,0)</f>
        <v>#REF!</v>
      </c>
      <c r="AP245" s="17" t="e">
        <f>IF($AP$3&lt;=#REF!,$D245*(1+(#REF!/100))^$AP$3,0)</f>
        <v>#REF!</v>
      </c>
      <c r="AQ245" s="17" t="e">
        <f>IF($AQ$3&lt;=#REF!,$D245*(1+(#REF!/100))^$AQ$3,0)</f>
        <v>#REF!</v>
      </c>
      <c r="AR245" s="17" t="e">
        <f>IF($AR$3&lt;=#REF!,$D245*(1+(#REF!/100))^$AR$3,0)</f>
        <v>#REF!</v>
      </c>
      <c r="AS245" s="17" t="e">
        <f>IF($AS$3&lt;=#REF!,$D245*(1+(#REF!/100))^$AS$3,0)</f>
        <v>#REF!</v>
      </c>
    </row>
    <row r="246" spans="2:45" x14ac:dyDescent="0.25">
      <c r="B246" s="2" t="e">
        <f>#REF!</f>
        <v>#REF!</v>
      </c>
      <c r="C246" s="20">
        <v>1</v>
      </c>
      <c r="D246" s="19" t="e">
        <f>#REF!*#REF!</f>
        <v>#REF!</v>
      </c>
      <c r="E246" s="17" t="e">
        <f>NPV(#REF!,'Costos operativos proyectados'!F246:AI246)</f>
        <v>#REF!</v>
      </c>
      <c r="F246" s="25" t="e">
        <f>IF($F$3&lt;=#REF!,$D246*(1+(#REF!/100))^$F$3,0)</f>
        <v>#REF!</v>
      </c>
      <c r="G246" s="25" t="e">
        <f>IF($G$3&lt;=#REF!,$D246*(1+(#REF!/100))^$G$3,0)</f>
        <v>#REF!</v>
      </c>
      <c r="H246" s="25" t="e">
        <f>IF($H$3&lt;=#REF!,$D246*(1+(#REF!/100))^$H$3,0)</f>
        <v>#REF!</v>
      </c>
      <c r="I246" s="25" t="e">
        <f>IF($I$3&lt;=#REF!,$D246*(1+(#REF!/100))^$I$3,0)</f>
        <v>#REF!</v>
      </c>
      <c r="J246" s="25" t="e">
        <f>IF($J$3&lt;=#REF!,$D246*(1+(#REF!/100))^$J$3,0)</f>
        <v>#REF!</v>
      </c>
      <c r="K246" s="25" t="e">
        <f>IF($K$3&lt;=#REF!,$D246*(1+(#REF!/100))^$K$3,0)</f>
        <v>#REF!</v>
      </c>
      <c r="L246" s="25" t="e">
        <f>IF($L$3&lt;=#REF!,$D246*(1+(#REF!/100))^$L$3,0)</f>
        <v>#REF!</v>
      </c>
      <c r="M246" s="25" t="e">
        <f>IF($M$3&lt;=#REF!,$D246*(1+(#REF!/100))^$M$3,0)</f>
        <v>#REF!</v>
      </c>
      <c r="N246" s="25" t="e">
        <f>IF($N$3&lt;=#REF!,$D246*(1+(#REF!/100))^$N$3,0)</f>
        <v>#REF!</v>
      </c>
      <c r="O246" s="25" t="e">
        <f>IF($O$3&lt;=#REF!,$D246*(1+(#REF!/100))^$O$3,0)</f>
        <v>#REF!</v>
      </c>
      <c r="P246" s="25" t="e">
        <f>IF($P$3&lt;=#REF!,$D246*(1+(#REF!/100))^$P$3,0)</f>
        <v>#REF!</v>
      </c>
      <c r="Q246" s="25" t="e">
        <f>IF($Q$3&lt;=#REF!,$D246*(1+(#REF!/100))^$Q$3,0)</f>
        <v>#REF!</v>
      </c>
      <c r="R246" s="25" t="e">
        <f>IF($R$3&lt;=#REF!,$D246*(1+(#REF!/100))^$R$3,0)</f>
        <v>#REF!</v>
      </c>
      <c r="S246" s="25" t="e">
        <f>IF($S$3&lt;=#REF!,$D246*(1+(#REF!/100))^$S$3,0)</f>
        <v>#REF!</v>
      </c>
      <c r="T246" s="25" t="e">
        <f>IF($T$3&lt;=#REF!,$D246*(1+(#REF!/100))^$T$3,0)</f>
        <v>#REF!</v>
      </c>
      <c r="U246" s="25" t="e">
        <f>IF($U$3&lt;=#REF!,$D246*(1+(#REF!/100))^$U$3,0)</f>
        <v>#REF!</v>
      </c>
      <c r="V246" s="25" t="e">
        <f>IF($V$3&lt;=#REF!,$D246*(1+(#REF!/100))^$V$3,0)</f>
        <v>#REF!</v>
      </c>
      <c r="W246" s="25" t="e">
        <f>IF($W$3&lt;=#REF!,$D246*(1+(#REF!/100))^$W$3,0)</f>
        <v>#REF!</v>
      </c>
      <c r="X246" s="25" t="e">
        <f>IF($X$3&lt;=#REF!,$D246*(1+(#REF!/100))^$X$3,0)</f>
        <v>#REF!</v>
      </c>
      <c r="Y246" s="25" t="e">
        <f>IF($Y$3&lt;=#REF!,$D246*(1+(#REF!/100))^$Y$3,0)</f>
        <v>#REF!</v>
      </c>
      <c r="Z246" s="25" t="e">
        <f>IF($Z$3&lt;=#REF!,$D246*(1+(#REF!/100))^$Z$3,0)</f>
        <v>#REF!</v>
      </c>
      <c r="AA246" s="25" t="e">
        <f>IF($AA$3&lt;=#REF!,$D246*(1+(#REF!/100))^$AA$3,0)</f>
        <v>#REF!</v>
      </c>
      <c r="AB246" s="25" t="e">
        <f>IF($AB$3&lt;=#REF!,$D246*(1+(#REF!/100))^$AB$3,0)</f>
        <v>#REF!</v>
      </c>
      <c r="AC246" s="25" t="e">
        <f>IF($AC$3&lt;=#REF!,$D246*(1+(#REF!/100))^$AC$3,0)</f>
        <v>#REF!</v>
      </c>
      <c r="AD246" s="25" t="e">
        <f>IF($AD$3&lt;=#REF!,$D246*(1+(#REF!/100))^$AD$3,0)</f>
        <v>#REF!</v>
      </c>
      <c r="AE246" s="25" t="e">
        <f>IF($AE$3&lt;=#REF!,$D246*(1+(#REF!/100))^$AE$3,0)</f>
        <v>#REF!</v>
      </c>
      <c r="AF246" s="25" t="e">
        <f>IF($AF$3&lt;=#REF!,$D246*(1+(#REF!/100))^$AF$3,0)</f>
        <v>#REF!</v>
      </c>
      <c r="AG246" s="25" t="e">
        <f>IF($AG$3&lt;=#REF!,$D246*(1+(#REF!/100))^$AG$3,0)</f>
        <v>#REF!</v>
      </c>
      <c r="AH246" s="25" t="e">
        <f>IF($AH$3&lt;=#REF!,$D246*(1+(#REF!/100))^$AH$3,0)</f>
        <v>#REF!</v>
      </c>
      <c r="AI246" s="25" t="e">
        <f>IF($AI$3&lt;=#REF!,$D246*(1+(#REF!/100))^$AI$3,0)</f>
        <v>#REF!</v>
      </c>
      <c r="AJ246" s="17" t="e">
        <f>IF($AJ$3&lt;=#REF!,$D246*(1+(#REF!/100))^$AJ$3,0)</f>
        <v>#REF!</v>
      </c>
      <c r="AK246" s="17" t="e">
        <f>IF($AK$3&lt;=#REF!,$D246*(1+(#REF!/100))^$AK$3,0)</f>
        <v>#REF!</v>
      </c>
      <c r="AL246" s="17" t="e">
        <f>IF($AL$3&lt;=#REF!,$D246*(1+(#REF!/100))^$AL$3,0)</f>
        <v>#REF!</v>
      </c>
      <c r="AM246" s="17" t="e">
        <f>IF($AM$3&lt;=#REF!,$D246*(1+(#REF!/100))^$AM$3,0)</f>
        <v>#REF!</v>
      </c>
      <c r="AN246" s="17" t="e">
        <f>IF($AN$3&lt;=#REF!,$D246*(1+(#REF!/100))^$AN$3,0)</f>
        <v>#REF!</v>
      </c>
      <c r="AO246" s="17" t="e">
        <f>IF($AO$3&lt;=#REF!,$D246*(1+(#REF!/100))^$AO$3,0)</f>
        <v>#REF!</v>
      </c>
      <c r="AP246" s="17" t="e">
        <f>IF($AP$3&lt;=#REF!,$D246*(1+(#REF!/100))^$AP$3,0)</f>
        <v>#REF!</v>
      </c>
      <c r="AQ246" s="17" t="e">
        <f>IF($AQ$3&lt;=#REF!,$D246*(1+(#REF!/100))^$AQ$3,0)</f>
        <v>#REF!</v>
      </c>
      <c r="AR246" s="17" t="e">
        <f>IF($AR$3&lt;=#REF!,$D246*(1+(#REF!/100))^$AR$3,0)</f>
        <v>#REF!</v>
      </c>
      <c r="AS246" s="17" t="e">
        <f>IF($AS$3&lt;=#REF!,$D246*(1+(#REF!/100))^$AS$3,0)</f>
        <v>#REF!</v>
      </c>
    </row>
    <row r="247" spans="2:45" x14ac:dyDescent="0.25">
      <c r="B247" s="2" t="e">
        <f>#REF!</f>
        <v>#REF!</v>
      </c>
      <c r="C247" s="20">
        <v>2</v>
      </c>
      <c r="D247" s="19" t="e">
        <f>#REF!*#REF!</f>
        <v>#REF!</v>
      </c>
      <c r="E247" s="17" t="e">
        <f>NPV(#REF!,'Costos operativos proyectados'!F247:AI247)</f>
        <v>#REF!</v>
      </c>
      <c r="F247" s="25" t="e">
        <f>IF($F$3&lt;=#REF!,$D247*(1+(#REF!/100))^$F$3,0)</f>
        <v>#REF!</v>
      </c>
      <c r="G247" s="25" t="e">
        <f>IF($G$3&lt;=#REF!,$D247*(1+(#REF!/100))^$G$3,0)</f>
        <v>#REF!</v>
      </c>
      <c r="H247" s="25" t="e">
        <f>IF($H$3&lt;=#REF!,$D247*(1+(#REF!/100))^$H$3,0)</f>
        <v>#REF!</v>
      </c>
      <c r="I247" s="25" t="e">
        <f>IF($I$3&lt;=#REF!,$D247*(1+(#REF!/100))^$I$3,0)</f>
        <v>#REF!</v>
      </c>
      <c r="J247" s="25" t="e">
        <f>IF($J$3&lt;=#REF!,$D247*(1+(#REF!/100))^$J$3,0)</f>
        <v>#REF!</v>
      </c>
      <c r="K247" s="25" t="e">
        <f>IF($K$3&lt;=#REF!,$D247*(1+(#REF!/100))^$K$3,0)</f>
        <v>#REF!</v>
      </c>
      <c r="L247" s="25" t="e">
        <f>IF($L$3&lt;=#REF!,$D247*(1+(#REF!/100))^$L$3,0)</f>
        <v>#REF!</v>
      </c>
      <c r="M247" s="25" t="e">
        <f>IF($M$3&lt;=#REF!,$D247*(1+(#REF!/100))^$M$3,0)</f>
        <v>#REF!</v>
      </c>
      <c r="N247" s="25" t="e">
        <f>IF($N$3&lt;=#REF!,$D247*(1+(#REF!/100))^$N$3,0)</f>
        <v>#REF!</v>
      </c>
      <c r="O247" s="25" t="e">
        <f>IF($O$3&lt;=#REF!,$D247*(1+(#REF!/100))^$O$3,0)</f>
        <v>#REF!</v>
      </c>
      <c r="P247" s="25" t="e">
        <f>IF($P$3&lt;=#REF!,$D247*(1+(#REF!/100))^$P$3,0)</f>
        <v>#REF!</v>
      </c>
      <c r="Q247" s="25" t="e">
        <f>IF($Q$3&lt;=#REF!,$D247*(1+(#REF!/100))^$Q$3,0)</f>
        <v>#REF!</v>
      </c>
      <c r="R247" s="25" t="e">
        <f>IF($R$3&lt;=#REF!,$D247*(1+(#REF!/100))^$R$3,0)</f>
        <v>#REF!</v>
      </c>
      <c r="S247" s="25" t="e">
        <f>IF($S$3&lt;=#REF!,$D247*(1+(#REF!/100))^$S$3,0)</f>
        <v>#REF!</v>
      </c>
      <c r="T247" s="25" t="e">
        <f>IF($T$3&lt;=#REF!,$D247*(1+(#REF!/100))^$T$3,0)</f>
        <v>#REF!</v>
      </c>
      <c r="U247" s="25" t="e">
        <f>IF($U$3&lt;=#REF!,$D247*(1+(#REF!/100))^$U$3,0)</f>
        <v>#REF!</v>
      </c>
      <c r="V247" s="25" t="e">
        <f>IF($V$3&lt;=#REF!,$D247*(1+(#REF!/100))^$V$3,0)</f>
        <v>#REF!</v>
      </c>
      <c r="W247" s="25" t="e">
        <f>IF($W$3&lt;=#REF!,$D247*(1+(#REF!/100))^$W$3,0)</f>
        <v>#REF!</v>
      </c>
      <c r="X247" s="25" t="e">
        <f>IF($X$3&lt;=#REF!,$D247*(1+(#REF!/100))^$X$3,0)</f>
        <v>#REF!</v>
      </c>
      <c r="Y247" s="25" t="e">
        <f>IF($Y$3&lt;=#REF!,$D247*(1+(#REF!/100))^$Y$3,0)</f>
        <v>#REF!</v>
      </c>
      <c r="Z247" s="25" t="e">
        <f>IF($Z$3&lt;=#REF!,$D247*(1+(#REF!/100))^$Z$3,0)</f>
        <v>#REF!</v>
      </c>
      <c r="AA247" s="25" t="e">
        <f>IF($AA$3&lt;=#REF!,$D247*(1+(#REF!/100))^$AA$3,0)</f>
        <v>#REF!</v>
      </c>
      <c r="AB247" s="25" t="e">
        <f>IF($AB$3&lt;=#REF!,$D247*(1+(#REF!/100))^$AB$3,0)</f>
        <v>#REF!</v>
      </c>
      <c r="AC247" s="25" t="e">
        <f>IF($AC$3&lt;=#REF!,$D247*(1+(#REF!/100))^$AC$3,0)</f>
        <v>#REF!</v>
      </c>
      <c r="AD247" s="25" t="e">
        <f>IF($AD$3&lt;=#REF!,$D247*(1+(#REF!/100))^$AD$3,0)</f>
        <v>#REF!</v>
      </c>
      <c r="AE247" s="25" t="e">
        <f>IF($AE$3&lt;=#REF!,$D247*(1+(#REF!/100))^$AE$3,0)</f>
        <v>#REF!</v>
      </c>
      <c r="AF247" s="25" t="e">
        <f>IF($AF$3&lt;=#REF!,$D247*(1+(#REF!/100))^$AF$3,0)</f>
        <v>#REF!</v>
      </c>
      <c r="AG247" s="25" t="e">
        <f>IF($AG$3&lt;=#REF!,$D247*(1+(#REF!/100))^$AG$3,0)</f>
        <v>#REF!</v>
      </c>
      <c r="AH247" s="25" t="e">
        <f>IF($AH$3&lt;=#REF!,$D247*(1+(#REF!/100))^$AH$3,0)</f>
        <v>#REF!</v>
      </c>
      <c r="AI247" s="25" t="e">
        <f>IF($AI$3&lt;=#REF!,$D247*(1+(#REF!/100))^$AI$3,0)</f>
        <v>#REF!</v>
      </c>
      <c r="AJ247" s="17" t="e">
        <f>IF($AJ$3&lt;=#REF!,$D247*(1+(#REF!/100))^$AJ$3,0)</f>
        <v>#REF!</v>
      </c>
      <c r="AK247" s="17" t="e">
        <f>IF($AK$3&lt;=#REF!,$D247*(1+(#REF!/100))^$AK$3,0)</f>
        <v>#REF!</v>
      </c>
      <c r="AL247" s="17" t="e">
        <f>IF($AL$3&lt;=#REF!,$D247*(1+(#REF!/100))^$AL$3,0)</f>
        <v>#REF!</v>
      </c>
      <c r="AM247" s="17" t="e">
        <f>IF($AM$3&lt;=#REF!,$D247*(1+(#REF!/100))^$AM$3,0)</f>
        <v>#REF!</v>
      </c>
      <c r="AN247" s="17" t="e">
        <f>IF($AN$3&lt;=#REF!,$D247*(1+(#REF!/100))^$AN$3,0)</f>
        <v>#REF!</v>
      </c>
      <c r="AO247" s="17" t="e">
        <f>IF($AO$3&lt;=#REF!,$D247*(1+(#REF!/100))^$AO$3,0)</f>
        <v>#REF!</v>
      </c>
      <c r="AP247" s="17" t="e">
        <f>IF($AP$3&lt;=#REF!,$D247*(1+(#REF!/100))^$AP$3,0)</f>
        <v>#REF!</v>
      </c>
      <c r="AQ247" s="17" t="e">
        <f>IF($AQ$3&lt;=#REF!,$D247*(1+(#REF!/100))^$AQ$3,0)</f>
        <v>#REF!</v>
      </c>
      <c r="AR247" s="17" t="e">
        <f>IF($AR$3&lt;=#REF!,$D247*(1+(#REF!/100))^$AR$3,0)</f>
        <v>#REF!</v>
      </c>
      <c r="AS247" s="17" t="e">
        <f>IF($AS$3&lt;=#REF!,$D247*(1+(#REF!/100))^$AS$3,0)</f>
        <v>#REF!</v>
      </c>
    </row>
    <row r="248" spans="2:45" x14ac:dyDescent="0.25">
      <c r="B248" s="2" t="e">
        <f>#REF!</f>
        <v>#REF!</v>
      </c>
      <c r="C248" s="20">
        <v>4</v>
      </c>
      <c r="D248" s="19" t="e">
        <f>#REF!*#REF!</f>
        <v>#REF!</v>
      </c>
      <c r="E248" s="17" t="e">
        <f>NPV(#REF!,'Costos operativos proyectados'!F248:AI248)</f>
        <v>#REF!</v>
      </c>
      <c r="F248" s="25" t="e">
        <f>IF($F$3&lt;=#REF!,$D248*(1+(#REF!/100))^$F$3,0)</f>
        <v>#REF!</v>
      </c>
      <c r="G248" s="25" t="e">
        <f>IF($G$3&lt;=#REF!,$D248*(1+(#REF!/100))^$G$3,0)</f>
        <v>#REF!</v>
      </c>
      <c r="H248" s="25" t="e">
        <f>IF($H$3&lt;=#REF!,$D248*(1+(#REF!/100))^$H$3,0)</f>
        <v>#REF!</v>
      </c>
      <c r="I248" s="25" t="e">
        <f>IF($I$3&lt;=#REF!,$D248*(1+(#REF!/100))^$I$3,0)</f>
        <v>#REF!</v>
      </c>
      <c r="J248" s="25" t="e">
        <f>IF($J$3&lt;=#REF!,$D248*(1+(#REF!/100))^$J$3,0)</f>
        <v>#REF!</v>
      </c>
      <c r="K248" s="25" t="e">
        <f>IF($K$3&lt;=#REF!,$D248*(1+(#REF!/100))^$K$3,0)</f>
        <v>#REF!</v>
      </c>
      <c r="L248" s="25" t="e">
        <f>IF($L$3&lt;=#REF!,$D248*(1+(#REF!/100))^$L$3,0)</f>
        <v>#REF!</v>
      </c>
      <c r="M248" s="25" t="e">
        <f>IF($M$3&lt;=#REF!,$D248*(1+(#REF!/100))^$M$3,0)</f>
        <v>#REF!</v>
      </c>
      <c r="N248" s="25" t="e">
        <f>IF($N$3&lt;=#REF!,$D248*(1+(#REF!/100))^$N$3,0)</f>
        <v>#REF!</v>
      </c>
      <c r="O248" s="25" t="e">
        <f>IF($O$3&lt;=#REF!,$D248*(1+(#REF!/100))^$O$3,0)</f>
        <v>#REF!</v>
      </c>
      <c r="P248" s="25" t="e">
        <f>IF($P$3&lt;=#REF!,$D248*(1+(#REF!/100))^$P$3,0)</f>
        <v>#REF!</v>
      </c>
      <c r="Q248" s="25" t="e">
        <f>IF($Q$3&lt;=#REF!,$D248*(1+(#REF!/100))^$Q$3,0)</f>
        <v>#REF!</v>
      </c>
      <c r="R248" s="25" t="e">
        <f>IF($R$3&lt;=#REF!,$D248*(1+(#REF!/100))^$R$3,0)</f>
        <v>#REF!</v>
      </c>
      <c r="S248" s="25" t="e">
        <f>IF($S$3&lt;=#REF!,$D248*(1+(#REF!/100))^$S$3,0)</f>
        <v>#REF!</v>
      </c>
      <c r="T248" s="25" t="e">
        <f>IF($T$3&lt;=#REF!,$D248*(1+(#REF!/100))^$T$3,0)</f>
        <v>#REF!</v>
      </c>
      <c r="U248" s="25" t="e">
        <f>IF($U$3&lt;=#REF!,$D248*(1+(#REF!/100))^$U$3,0)</f>
        <v>#REF!</v>
      </c>
      <c r="V248" s="25" t="e">
        <f>IF($V$3&lt;=#REF!,$D248*(1+(#REF!/100))^$V$3,0)</f>
        <v>#REF!</v>
      </c>
      <c r="W248" s="25" t="e">
        <f>IF($W$3&lt;=#REF!,$D248*(1+(#REF!/100))^$W$3,0)</f>
        <v>#REF!</v>
      </c>
      <c r="X248" s="25" t="e">
        <f>IF($X$3&lt;=#REF!,$D248*(1+(#REF!/100))^$X$3,0)</f>
        <v>#REF!</v>
      </c>
      <c r="Y248" s="25" t="e">
        <f>IF($Y$3&lt;=#REF!,$D248*(1+(#REF!/100))^$Y$3,0)</f>
        <v>#REF!</v>
      </c>
      <c r="Z248" s="25" t="e">
        <f>IF($Z$3&lt;=#REF!,$D248*(1+(#REF!/100))^$Z$3,0)</f>
        <v>#REF!</v>
      </c>
      <c r="AA248" s="25" t="e">
        <f>IF($AA$3&lt;=#REF!,$D248*(1+(#REF!/100))^$AA$3,0)</f>
        <v>#REF!</v>
      </c>
      <c r="AB248" s="25" t="e">
        <f>IF($AB$3&lt;=#REF!,$D248*(1+(#REF!/100))^$AB$3,0)</f>
        <v>#REF!</v>
      </c>
      <c r="AC248" s="25" t="e">
        <f>IF($AC$3&lt;=#REF!,$D248*(1+(#REF!/100))^$AC$3,0)</f>
        <v>#REF!</v>
      </c>
      <c r="AD248" s="25" t="e">
        <f>IF($AD$3&lt;=#REF!,$D248*(1+(#REF!/100))^$AD$3,0)</f>
        <v>#REF!</v>
      </c>
      <c r="AE248" s="25" t="e">
        <f>IF($AE$3&lt;=#REF!,$D248*(1+(#REF!/100))^$AE$3,0)</f>
        <v>#REF!</v>
      </c>
      <c r="AF248" s="25" t="e">
        <f>IF($AF$3&lt;=#REF!,$D248*(1+(#REF!/100))^$AF$3,0)</f>
        <v>#REF!</v>
      </c>
      <c r="AG248" s="25" t="e">
        <f>IF($AG$3&lt;=#REF!,$D248*(1+(#REF!/100))^$AG$3,0)</f>
        <v>#REF!</v>
      </c>
      <c r="AH248" s="25" t="e">
        <f>IF($AH$3&lt;=#REF!,$D248*(1+(#REF!/100))^$AH$3,0)</f>
        <v>#REF!</v>
      </c>
      <c r="AI248" s="25" t="e">
        <f>IF($AI$3&lt;=#REF!,$D248*(1+(#REF!/100))^$AI$3,0)</f>
        <v>#REF!</v>
      </c>
      <c r="AJ248" s="17" t="e">
        <f>IF($AJ$3&lt;=#REF!,$D248*(1+(#REF!/100))^$AJ$3,0)</f>
        <v>#REF!</v>
      </c>
      <c r="AK248" s="17" t="e">
        <f>IF($AK$3&lt;=#REF!,$D248*(1+(#REF!/100))^$AK$3,0)</f>
        <v>#REF!</v>
      </c>
      <c r="AL248" s="17" t="e">
        <f>IF($AL$3&lt;=#REF!,$D248*(1+(#REF!/100))^$AL$3,0)</f>
        <v>#REF!</v>
      </c>
      <c r="AM248" s="17" t="e">
        <f>IF($AM$3&lt;=#REF!,$D248*(1+(#REF!/100))^$AM$3,0)</f>
        <v>#REF!</v>
      </c>
      <c r="AN248" s="17" t="e">
        <f>IF($AN$3&lt;=#REF!,$D248*(1+(#REF!/100))^$AN$3,0)</f>
        <v>#REF!</v>
      </c>
      <c r="AO248" s="17" t="e">
        <f>IF($AO$3&lt;=#REF!,$D248*(1+(#REF!/100))^$AO$3,0)</f>
        <v>#REF!</v>
      </c>
      <c r="AP248" s="17" t="e">
        <f>IF($AP$3&lt;=#REF!,$D248*(1+(#REF!/100))^$AP$3,0)</f>
        <v>#REF!</v>
      </c>
      <c r="AQ248" s="17" t="e">
        <f>IF($AQ$3&lt;=#REF!,$D248*(1+(#REF!/100))^$AQ$3,0)</f>
        <v>#REF!</v>
      </c>
      <c r="AR248" s="17" t="e">
        <f>IF($AR$3&lt;=#REF!,$D248*(1+(#REF!/100))^$AR$3,0)</f>
        <v>#REF!</v>
      </c>
      <c r="AS248" s="17" t="e">
        <f>IF($AS$3&lt;=#REF!,$D248*(1+(#REF!/100))^$AS$3,0)</f>
        <v>#REF!</v>
      </c>
    </row>
    <row r="249" spans="2:45" x14ac:dyDescent="0.25">
      <c r="B249" s="2" t="e">
        <f>#REF!</f>
        <v>#REF!</v>
      </c>
      <c r="C249" s="20">
        <v>6</v>
      </c>
      <c r="D249" s="19" t="e">
        <f>#REF!*#REF!</f>
        <v>#REF!</v>
      </c>
      <c r="E249" s="17" t="e">
        <f>NPV(#REF!,'Costos operativos proyectados'!F249:AI249)</f>
        <v>#REF!</v>
      </c>
      <c r="F249" s="25" t="e">
        <f>IF($F$3&lt;=#REF!,$D249*(1+(#REF!/100))^$F$3,0)</f>
        <v>#REF!</v>
      </c>
      <c r="G249" s="25" t="e">
        <f>IF($G$3&lt;=#REF!,$D249*(1+(#REF!/100))^$G$3,0)</f>
        <v>#REF!</v>
      </c>
      <c r="H249" s="25" t="e">
        <f>IF($H$3&lt;=#REF!,$D249*(1+(#REF!/100))^$H$3,0)</f>
        <v>#REF!</v>
      </c>
      <c r="I249" s="25" t="e">
        <f>IF($I$3&lt;=#REF!,$D249*(1+(#REF!/100))^$I$3,0)</f>
        <v>#REF!</v>
      </c>
      <c r="J249" s="25" t="e">
        <f>IF($J$3&lt;=#REF!,$D249*(1+(#REF!/100))^$J$3,0)</f>
        <v>#REF!</v>
      </c>
      <c r="K249" s="25" t="e">
        <f>IF($K$3&lt;=#REF!,$D249*(1+(#REF!/100))^$K$3,0)</f>
        <v>#REF!</v>
      </c>
      <c r="L249" s="25" t="e">
        <f>IF($L$3&lt;=#REF!,$D249*(1+(#REF!/100))^$L$3,0)</f>
        <v>#REF!</v>
      </c>
      <c r="M249" s="25" t="e">
        <f>IF($M$3&lt;=#REF!,$D249*(1+(#REF!/100))^$M$3,0)</f>
        <v>#REF!</v>
      </c>
      <c r="N249" s="25" t="e">
        <f>IF($N$3&lt;=#REF!,$D249*(1+(#REF!/100))^$N$3,0)</f>
        <v>#REF!</v>
      </c>
      <c r="O249" s="25" t="e">
        <f>IF($O$3&lt;=#REF!,$D249*(1+(#REF!/100))^$O$3,0)</f>
        <v>#REF!</v>
      </c>
      <c r="P249" s="25" t="e">
        <f>IF($P$3&lt;=#REF!,$D249*(1+(#REF!/100))^$P$3,0)</f>
        <v>#REF!</v>
      </c>
      <c r="Q249" s="25" t="e">
        <f>IF($Q$3&lt;=#REF!,$D249*(1+(#REF!/100))^$Q$3,0)</f>
        <v>#REF!</v>
      </c>
      <c r="R249" s="25" t="e">
        <f>IF($R$3&lt;=#REF!,$D249*(1+(#REF!/100))^$R$3,0)</f>
        <v>#REF!</v>
      </c>
      <c r="S249" s="25" t="e">
        <f>IF($S$3&lt;=#REF!,$D249*(1+(#REF!/100))^$S$3,0)</f>
        <v>#REF!</v>
      </c>
      <c r="T249" s="25" t="e">
        <f>IF($T$3&lt;=#REF!,$D249*(1+(#REF!/100))^$T$3,0)</f>
        <v>#REF!</v>
      </c>
      <c r="U249" s="25" t="e">
        <f>IF($U$3&lt;=#REF!,$D249*(1+(#REF!/100))^$U$3,0)</f>
        <v>#REF!</v>
      </c>
      <c r="V249" s="25" t="e">
        <f>IF($V$3&lt;=#REF!,$D249*(1+(#REF!/100))^$V$3,0)</f>
        <v>#REF!</v>
      </c>
      <c r="W249" s="25" t="e">
        <f>IF($W$3&lt;=#REF!,$D249*(1+(#REF!/100))^$W$3,0)</f>
        <v>#REF!</v>
      </c>
      <c r="X249" s="25" t="e">
        <f>IF($X$3&lt;=#REF!,$D249*(1+(#REF!/100))^$X$3,0)</f>
        <v>#REF!</v>
      </c>
      <c r="Y249" s="25" t="e">
        <f>IF($Y$3&lt;=#REF!,$D249*(1+(#REF!/100))^$Y$3,0)</f>
        <v>#REF!</v>
      </c>
      <c r="Z249" s="25" t="e">
        <f>IF($Z$3&lt;=#REF!,$D249*(1+(#REF!/100))^$Z$3,0)</f>
        <v>#REF!</v>
      </c>
      <c r="AA249" s="25" t="e">
        <f>IF($AA$3&lt;=#REF!,$D249*(1+(#REF!/100))^$AA$3,0)</f>
        <v>#REF!</v>
      </c>
      <c r="AB249" s="25" t="e">
        <f>IF($AB$3&lt;=#REF!,$D249*(1+(#REF!/100))^$AB$3,0)</f>
        <v>#REF!</v>
      </c>
      <c r="AC249" s="25" t="e">
        <f>IF($AC$3&lt;=#REF!,$D249*(1+(#REF!/100))^$AC$3,0)</f>
        <v>#REF!</v>
      </c>
      <c r="AD249" s="25" t="e">
        <f>IF($AD$3&lt;=#REF!,$D249*(1+(#REF!/100))^$AD$3,0)</f>
        <v>#REF!</v>
      </c>
      <c r="AE249" s="25" t="e">
        <f>IF($AE$3&lt;=#REF!,$D249*(1+(#REF!/100))^$AE$3,0)</f>
        <v>#REF!</v>
      </c>
      <c r="AF249" s="25" t="e">
        <f>IF($AF$3&lt;=#REF!,$D249*(1+(#REF!/100))^$AF$3,0)</f>
        <v>#REF!</v>
      </c>
      <c r="AG249" s="25" t="e">
        <f>IF($AG$3&lt;=#REF!,$D249*(1+(#REF!/100))^$AG$3,0)</f>
        <v>#REF!</v>
      </c>
      <c r="AH249" s="25" t="e">
        <f>IF($AH$3&lt;=#REF!,$D249*(1+(#REF!/100))^$AH$3,0)</f>
        <v>#REF!</v>
      </c>
      <c r="AI249" s="25" t="e">
        <f>IF($AI$3&lt;=#REF!,$D249*(1+(#REF!/100))^$AI$3,0)</f>
        <v>#REF!</v>
      </c>
      <c r="AJ249" s="17" t="e">
        <f>IF($AJ$3&lt;=#REF!,$D249*(1+(#REF!/100))^$AJ$3,0)</f>
        <v>#REF!</v>
      </c>
      <c r="AK249" s="17" t="e">
        <f>IF($AK$3&lt;=#REF!,$D249*(1+(#REF!/100))^$AK$3,0)</f>
        <v>#REF!</v>
      </c>
      <c r="AL249" s="17" t="e">
        <f>IF($AL$3&lt;=#REF!,$D249*(1+(#REF!/100))^$AL$3,0)</f>
        <v>#REF!</v>
      </c>
      <c r="AM249" s="17" t="e">
        <f>IF($AM$3&lt;=#REF!,$D249*(1+(#REF!/100))^$AM$3,0)</f>
        <v>#REF!</v>
      </c>
      <c r="AN249" s="17" t="e">
        <f>IF($AN$3&lt;=#REF!,$D249*(1+(#REF!/100))^$AN$3,0)</f>
        <v>#REF!</v>
      </c>
      <c r="AO249" s="17" t="e">
        <f>IF($AO$3&lt;=#REF!,$D249*(1+(#REF!/100))^$AO$3,0)</f>
        <v>#REF!</v>
      </c>
      <c r="AP249" s="17" t="e">
        <f>IF($AP$3&lt;=#REF!,$D249*(1+(#REF!/100))^$AP$3,0)</f>
        <v>#REF!</v>
      </c>
      <c r="AQ249" s="17" t="e">
        <f>IF($AQ$3&lt;=#REF!,$D249*(1+(#REF!/100))^$AQ$3,0)</f>
        <v>#REF!</v>
      </c>
      <c r="AR249" s="17" t="e">
        <f>IF($AR$3&lt;=#REF!,$D249*(1+(#REF!/100))^$AR$3,0)</f>
        <v>#REF!</v>
      </c>
      <c r="AS249" s="17" t="e">
        <f>IF($AS$3&lt;=#REF!,$D249*(1+(#REF!/100))^$AS$3,0)</f>
        <v>#REF!</v>
      </c>
    </row>
    <row r="250" spans="2:45" x14ac:dyDescent="0.25">
      <c r="B250" s="2" t="e">
        <f>#REF!</f>
        <v>#REF!</v>
      </c>
      <c r="C250" s="20"/>
      <c r="D250" s="19" t="e">
        <f>#REF!*#REF!</f>
        <v>#REF!</v>
      </c>
      <c r="E250" s="17" t="e">
        <f>NPV(#REF!,'Costos operativos proyectados'!F250:AI250)</f>
        <v>#REF!</v>
      </c>
      <c r="F250" s="25" t="e">
        <f>IF($F$3&lt;=#REF!,$D250*(1+(#REF!/100))^$F$3,0)</f>
        <v>#REF!</v>
      </c>
      <c r="G250" s="25" t="e">
        <f>IF($G$3&lt;=#REF!,$D250*(1+(#REF!/100))^$G$3,0)</f>
        <v>#REF!</v>
      </c>
      <c r="H250" s="25" t="e">
        <f>IF($H$3&lt;=#REF!,$D250*(1+(#REF!/100))^$H$3,0)</f>
        <v>#REF!</v>
      </c>
      <c r="I250" s="25" t="e">
        <f>IF($I$3&lt;=#REF!,$D250*(1+(#REF!/100))^$I$3,0)</f>
        <v>#REF!</v>
      </c>
      <c r="J250" s="25" t="e">
        <f>IF($J$3&lt;=#REF!,$D250*(1+(#REF!/100))^$J$3,0)</f>
        <v>#REF!</v>
      </c>
      <c r="K250" s="25" t="e">
        <f>IF($K$3&lt;=#REF!,$D250*(1+(#REF!/100))^$K$3,0)</f>
        <v>#REF!</v>
      </c>
      <c r="L250" s="25" t="e">
        <f>IF($L$3&lt;=#REF!,$D250*(1+(#REF!/100))^$L$3,0)</f>
        <v>#REF!</v>
      </c>
      <c r="M250" s="25" t="e">
        <f>IF($M$3&lt;=#REF!,$D250*(1+(#REF!/100))^$M$3,0)</f>
        <v>#REF!</v>
      </c>
      <c r="N250" s="25" t="e">
        <f>IF($N$3&lt;=#REF!,$D250*(1+(#REF!/100))^$N$3,0)</f>
        <v>#REF!</v>
      </c>
      <c r="O250" s="25" t="e">
        <f>IF($O$3&lt;=#REF!,$D250*(1+(#REF!/100))^$O$3,0)</f>
        <v>#REF!</v>
      </c>
      <c r="P250" s="25" t="e">
        <f>IF($P$3&lt;=#REF!,$D250*(1+(#REF!/100))^$P$3,0)</f>
        <v>#REF!</v>
      </c>
      <c r="Q250" s="25" t="e">
        <f>IF($Q$3&lt;=#REF!,$D250*(1+(#REF!/100))^$Q$3,0)</f>
        <v>#REF!</v>
      </c>
      <c r="R250" s="25" t="e">
        <f>IF($R$3&lt;=#REF!,$D250*(1+(#REF!/100))^$R$3,0)</f>
        <v>#REF!</v>
      </c>
      <c r="S250" s="25" t="e">
        <f>IF($S$3&lt;=#REF!,$D250*(1+(#REF!/100))^$S$3,0)</f>
        <v>#REF!</v>
      </c>
      <c r="T250" s="25" t="e">
        <f>IF($T$3&lt;=#REF!,$D250*(1+(#REF!/100))^$T$3,0)</f>
        <v>#REF!</v>
      </c>
      <c r="U250" s="25" t="e">
        <f>IF($U$3&lt;=#REF!,$D250*(1+(#REF!/100))^$U$3,0)</f>
        <v>#REF!</v>
      </c>
      <c r="V250" s="25" t="e">
        <f>IF($V$3&lt;=#REF!,$D250*(1+(#REF!/100))^$V$3,0)</f>
        <v>#REF!</v>
      </c>
      <c r="W250" s="25" t="e">
        <f>IF($W$3&lt;=#REF!,$D250*(1+(#REF!/100))^$W$3,0)</f>
        <v>#REF!</v>
      </c>
      <c r="X250" s="25" t="e">
        <f>IF($X$3&lt;=#REF!,$D250*(1+(#REF!/100))^$X$3,0)</f>
        <v>#REF!</v>
      </c>
      <c r="Y250" s="25" t="e">
        <f>IF($Y$3&lt;=#REF!,$D250*(1+(#REF!/100))^$Y$3,0)</f>
        <v>#REF!</v>
      </c>
      <c r="Z250" s="25" t="e">
        <f>IF($Z$3&lt;=#REF!,$D250*(1+(#REF!/100))^$Z$3,0)</f>
        <v>#REF!</v>
      </c>
      <c r="AA250" s="25" t="e">
        <f>IF($AA$3&lt;=#REF!,$D250*(1+(#REF!/100))^$AA$3,0)</f>
        <v>#REF!</v>
      </c>
      <c r="AB250" s="25" t="e">
        <f>IF($AB$3&lt;=#REF!,$D250*(1+(#REF!/100))^$AB$3,0)</f>
        <v>#REF!</v>
      </c>
      <c r="AC250" s="25" t="e">
        <f>IF($AC$3&lt;=#REF!,$D250*(1+(#REF!/100))^$AC$3,0)</f>
        <v>#REF!</v>
      </c>
      <c r="AD250" s="25" t="e">
        <f>IF($AD$3&lt;=#REF!,$D250*(1+(#REF!/100))^$AD$3,0)</f>
        <v>#REF!</v>
      </c>
      <c r="AE250" s="25" t="e">
        <f>IF($AE$3&lt;=#REF!,$D250*(1+(#REF!/100))^$AE$3,0)</f>
        <v>#REF!</v>
      </c>
      <c r="AF250" s="25" t="e">
        <f>IF($AF$3&lt;=#REF!,$D250*(1+(#REF!/100))^$AF$3,0)</f>
        <v>#REF!</v>
      </c>
      <c r="AG250" s="25" t="e">
        <f>IF($AG$3&lt;=#REF!,$D250*(1+(#REF!/100))^$AG$3,0)</f>
        <v>#REF!</v>
      </c>
      <c r="AH250" s="25" t="e">
        <f>IF($AH$3&lt;=#REF!,$D250*(1+(#REF!/100))^$AH$3,0)</f>
        <v>#REF!</v>
      </c>
      <c r="AI250" s="25" t="e">
        <f>IF($AI$3&lt;=#REF!,$D250*(1+(#REF!/100))^$AI$3,0)</f>
        <v>#REF!</v>
      </c>
      <c r="AJ250" s="17" t="e">
        <f>IF($AJ$3&lt;=#REF!,$D250*(1+(#REF!/100))^$AJ$3,0)</f>
        <v>#REF!</v>
      </c>
      <c r="AK250" s="17" t="e">
        <f>IF($AK$3&lt;=#REF!,$D250*(1+(#REF!/100))^$AK$3,0)</f>
        <v>#REF!</v>
      </c>
      <c r="AL250" s="17" t="e">
        <f>IF($AL$3&lt;=#REF!,$D250*(1+(#REF!/100))^$AL$3,0)</f>
        <v>#REF!</v>
      </c>
      <c r="AM250" s="17" t="e">
        <f>IF($AM$3&lt;=#REF!,$D250*(1+(#REF!/100))^$AM$3,0)</f>
        <v>#REF!</v>
      </c>
      <c r="AN250" s="17" t="e">
        <f>IF($AN$3&lt;=#REF!,$D250*(1+(#REF!/100))^$AN$3,0)</f>
        <v>#REF!</v>
      </c>
      <c r="AO250" s="17" t="e">
        <f>IF($AO$3&lt;=#REF!,$D250*(1+(#REF!/100))^$AO$3,0)</f>
        <v>#REF!</v>
      </c>
      <c r="AP250" s="17" t="e">
        <f>IF($AP$3&lt;=#REF!,$D250*(1+(#REF!/100))^$AP$3,0)</f>
        <v>#REF!</v>
      </c>
      <c r="AQ250" s="17" t="e">
        <f>IF($AQ$3&lt;=#REF!,$D250*(1+(#REF!/100))^$AQ$3,0)</f>
        <v>#REF!</v>
      </c>
      <c r="AR250" s="17" t="e">
        <f>IF($AR$3&lt;=#REF!,$D250*(1+(#REF!/100))^$AR$3,0)</f>
        <v>#REF!</v>
      </c>
      <c r="AS250" s="17" t="e">
        <f>IF($AS$3&lt;=#REF!,$D250*(1+(#REF!/100))^$AS$3,0)</f>
        <v>#REF!</v>
      </c>
    </row>
    <row r="251" spans="2:45" x14ac:dyDescent="0.25">
      <c r="B251" s="2" t="e">
        <f>#REF!</f>
        <v>#REF!</v>
      </c>
      <c r="C251" s="20"/>
      <c r="D251" s="19" t="e">
        <f>#REF!*#REF!</f>
        <v>#REF!</v>
      </c>
      <c r="E251" s="17" t="e">
        <f>NPV(#REF!,'Costos operativos proyectados'!F251:AI251)</f>
        <v>#REF!</v>
      </c>
      <c r="F251" s="25" t="e">
        <f>IF($F$3&lt;=#REF!,$D251*(1+(#REF!/100))^$F$3,0)</f>
        <v>#REF!</v>
      </c>
      <c r="G251" s="25" t="e">
        <f>IF($G$3&lt;=#REF!,$D251*(1+(#REF!/100))^$G$3,0)</f>
        <v>#REF!</v>
      </c>
      <c r="H251" s="25" t="e">
        <f>IF($H$3&lt;=#REF!,$D251*(1+(#REF!/100))^$H$3,0)</f>
        <v>#REF!</v>
      </c>
      <c r="I251" s="25" t="e">
        <f>IF($I$3&lt;=#REF!,$D251*(1+(#REF!/100))^$I$3,0)</f>
        <v>#REF!</v>
      </c>
      <c r="J251" s="25" t="e">
        <f>IF($J$3&lt;=#REF!,$D251*(1+(#REF!/100))^$J$3,0)</f>
        <v>#REF!</v>
      </c>
      <c r="K251" s="25" t="e">
        <f>IF($K$3&lt;=#REF!,$D251*(1+(#REF!/100))^$K$3,0)</f>
        <v>#REF!</v>
      </c>
      <c r="L251" s="25" t="e">
        <f>IF($L$3&lt;=#REF!,$D251*(1+(#REF!/100))^$L$3,0)</f>
        <v>#REF!</v>
      </c>
      <c r="M251" s="25" t="e">
        <f>IF($M$3&lt;=#REF!,$D251*(1+(#REF!/100))^$M$3,0)</f>
        <v>#REF!</v>
      </c>
      <c r="N251" s="25" t="e">
        <f>IF($N$3&lt;=#REF!,$D251*(1+(#REF!/100))^$N$3,0)</f>
        <v>#REF!</v>
      </c>
      <c r="O251" s="25" t="e">
        <f>IF($O$3&lt;=#REF!,$D251*(1+(#REF!/100))^$O$3,0)</f>
        <v>#REF!</v>
      </c>
      <c r="P251" s="25" t="e">
        <f>IF($P$3&lt;=#REF!,$D251*(1+(#REF!/100))^$P$3,0)</f>
        <v>#REF!</v>
      </c>
      <c r="Q251" s="25" t="e">
        <f>IF($Q$3&lt;=#REF!,$D251*(1+(#REF!/100))^$Q$3,0)</f>
        <v>#REF!</v>
      </c>
      <c r="R251" s="25" t="e">
        <f>IF($R$3&lt;=#REF!,$D251*(1+(#REF!/100))^$R$3,0)</f>
        <v>#REF!</v>
      </c>
      <c r="S251" s="25" t="e">
        <f>IF($S$3&lt;=#REF!,$D251*(1+(#REF!/100))^$S$3,0)</f>
        <v>#REF!</v>
      </c>
      <c r="T251" s="25" t="e">
        <f>IF($T$3&lt;=#REF!,$D251*(1+(#REF!/100))^$T$3,0)</f>
        <v>#REF!</v>
      </c>
      <c r="U251" s="25" t="e">
        <f>IF($U$3&lt;=#REF!,$D251*(1+(#REF!/100))^$U$3,0)</f>
        <v>#REF!</v>
      </c>
      <c r="V251" s="25" t="e">
        <f>IF($V$3&lt;=#REF!,$D251*(1+(#REF!/100))^$V$3,0)</f>
        <v>#REF!</v>
      </c>
      <c r="W251" s="25" t="e">
        <f>IF($W$3&lt;=#REF!,$D251*(1+(#REF!/100))^$W$3,0)</f>
        <v>#REF!</v>
      </c>
      <c r="X251" s="25" t="e">
        <f>IF($X$3&lt;=#REF!,$D251*(1+(#REF!/100))^$X$3,0)</f>
        <v>#REF!</v>
      </c>
      <c r="Y251" s="25" t="e">
        <f>IF($Y$3&lt;=#REF!,$D251*(1+(#REF!/100))^$Y$3,0)</f>
        <v>#REF!</v>
      </c>
      <c r="Z251" s="25" t="e">
        <f>IF($Z$3&lt;=#REF!,$D251*(1+(#REF!/100))^$Z$3,0)</f>
        <v>#REF!</v>
      </c>
      <c r="AA251" s="25" t="e">
        <f>IF($AA$3&lt;=#REF!,$D251*(1+(#REF!/100))^$AA$3,0)</f>
        <v>#REF!</v>
      </c>
      <c r="AB251" s="25" t="e">
        <f>IF($AB$3&lt;=#REF!,$D251*(1+(#REF!/100))^$AB$3,0)</f>
        <v>#REF!</v>
      </c>
      <c r="AC251" s="25" t="e">
        <f>IF($AC$3&lt;=#REF!,$D251*(1+(#REF!/100))^$AC$3,0)</f>
        <v>#REF!</v>
      </c>
      <c r="AD251" s="25" t="e">
        <f>IF($AD$3&lt;=#REF!,$D251*(1+(#REF!/100))^$AD$3,0)</f>
        <v>#REF!</v>
      </c>
      <c r="AE251" s="25" t="e">
        <f>IF($AE$3&lt;=#REF!,$D251*(1+(#REF!/100))^$AE$3,0)</f>
        <v>#REF!</v>
      </c>
      <c r="AF251" s="25" t="e">
        <f>IF($AF$3&lt;=#REF!,$D251*(1+(#REF!/100))^$AF$3,0)</f>
        <v>#REF!</v>
      </c>
      <c r="AG251" s="25" t="e">
        <f>IF($AG$3&lt;=#REF!,$D251*(1+(#REF!/100))^$AG$3,0)</f>
        <v>#REF!</v>
      </c>
      <c r="AH251" s="25" t="e">
        <f>IF($AH$3&lt;=#REF!,$D251*(1+(#REF!/100))^$AH$3,0)</f>
        <v>#REF!</v>
      </c>
      <c r="AI251" s="25" t="e">
        <f>IF($AI$3&lt;=#REF!,$D251*(1+(#REF!/100))^$AI$3,0)</f>
        <v>#REF!</v>
      </c>
      <c r="AJ251" s="17" t="e">
        <f>IF($AJ$3&lt;=#REF!,$D251*(1+(#REF!/100))^$AJ$3,0)</f>
        <v>#REF!</v>
      </c>
      <c r="AK251" s="17" t="e">
        <f>IF($AK$3&lt;=#REF!,$D251*(1+(#REF!/100))^$AK$3,0)</f>
        <v>#REF!</v>
      </c>
      <c r="AL251" s="17" t="e">
        <f>IF($AL$3&lt;=#REF!,$D251*(1+(#REF!/100))^$AL$3,0)</f>
        <v>#REF!</v>
      </c>
      <c r="AM251" s="17" t="e">
        <f>IF($AM$3&lt;=#REF!,$D251*(1+(#REF!/100))^$AM$3,0)</f>
        <v>#REF!</v>
      </c>
      <c r="AN251" s="17" t="e">
        <f>IF($AN$3&lt;=#REF!,$D251*(1+(#REF!/100))^$AN$3,0)</f>
        <v>#REF!</v>
      </c>
      <c r="AO251" s="17" t="e">
        <f>IF($AO$3&lt;=#REF!,$D251*(1+(#REF!/100))^$AO$3,0)</f>
        <v>#REF!</v>
      </c>
      <c r="AP251" s="17" t="e">
        <f>IF($AP$3&lt;=#REF!,$D251*(1+(#REF!/100))^$AP$3,0)</f>
        <v>#REF!</v>
      </c>
      <c r="AQ251" s="17" t="e">
        <f>IF($AQ$3&lt;=#REF!,$D251*(1+(#REF!/100))^$AQ$3,0)</f>
        <v>#REF!</v>
      </c>
      <c r="AR251" s="17" t="e">
        <f>IF($AR$3&lt;=#REF!,$D251*(1+(#REF!/100))^$AR$3,0)</f>
        <v>#REF!</v>
      </c>
      <c r="AS251" s="17" t="e">
        <f>IF($AS$3&lt;=#REF!,$D251*(1+(#REF!/100))^$AS$3,0)</f>
        <v>#REF!</v>
      </c>
    </row>
    <row r="252" spans="2:45" x14ac:dyDescent="0.25">
      <c r="B252" s="2" t="e">
        <f>#REF!</f>
        <v>#REF!</v>
      </c>
      <c r="C252" s="20"/>
      <c r="D252" s="19" t="e">
        <f>#REF!*#REF!</f>
        <v>#REF!</v>
      </c>
      <c r="E252" s="17" t="e">
        <f>NPV(#REF!,'Costos operativos proyectados'!F252:AI252)</f>
        <v>#REF!</v>
      </c>
      <c r="F252" s="25" t="e">
        <f>IF($F$3&lt;=#REF!,$D252*(1+(#REF!/100))^$F$3,0)</f>
        <v>#REF!</v>
      </c>
      <c r="G252" s="25" t="e">
        <f>IF($G$3&lt;=#REF!,$D252*(1+(#REF!/100))^$G$3,0)</f>
        <v>#REF!</v>
      </c>
      <c r="H252" s="25" t="e">
        <f>IF($H$3&lt;=#REF!,$D252*(1+(#REF!/100))^$H$3,0)</f>
        <v>#REF!</v>
      </c>
      <c r="I252" s="25" t="e">
        <f>IF($I$3&lt;=#REF!,$D252*(1+(#REF!/100))^$I$3,0)</f>
        <v>#REF!</v>
      </c>
      <c r="J252" s="25" t="e">
        <f>IF($J$3&lt;=#REF!,$D252*(1+(#REF!/100))^$J$3,0)</f>
        <v>#REF!</v>
      </c>
      <c r="K252" s="25" t="e">
        <f>IF($K$3&lt;=#REF!,$D252*(1+(#REF!/100))^$K$3,0)</f>
        <v>#REF!</v>
      </c>
      <c r="L252" s="25" t="e">
        <f>IF($L$3&lt;=#REF!,$D252*(1+(#REF!/100))^$L$3,0)</f>
        <v>#REF!</v>
      </c>
      <c r="M252" s="25" t="e">
        <f>IF($M$3&lt;=#REF!,$D252*(1+(#REF!/100))^$M$3,0)</f>
        <v>#REF!</v>
      </c>
      <c r="N252" s="25" t="e">
        <f>IF($N$3&lt;=#REF!,$D252*(1+(#REF!/100))^$N$3,0)</f>
        <v>#REF!</v>
      </c>
      <c r="O252" s="25" t="e">
        <f>IF($O$3&lt;=#REF!,$D252*(1+(#REF!/100))^$O$3,0)</f>
        <v>#REF!</v>
      </c>
      <c r="P252" s="25" t="e">
        <f>IF($P$3&lt;=#REF!,$D252*(1+(#REF!/100))^$P$3,0)</f>
        <v>#REF!</v>
      </c>
      <c r="Q252" s="25" t="e">
        <f>IF($Q$3&lt;=#REF!,$D252*(1+(#REF!/100))^$Q$3,0)</f>
        <v>#REF!</v>
      </c>
      <c r="R252" s="25" t="e">
        <f>IF($R$3&lt;=#REF!,$D252*(1+(#REF!/100))^$R$3,0)</f>
        <v>#REF!</v>
      </c>
      <c r="S252" s="25" t="e">
        <f>IF($S$3&lt;=#REF!,$D252*(1+(#REF!/100))^$S$3,0)</f>
        <v>#REF!</v>
      </c>
      <c r="T252" s="25" t="e">
        <f>IF($T$3&lt;=#REF!,$D252*(1+(#REF!/100))^$T$3,0)</f>
        <v>#REF!</v>
      </c>
      <c r="U252" s="25" t="e">
        <f>IF($U$3&lt;=#REF!,$D252*(1+(#REF!/100))^$U$3,0)</f>
        <v>#REF!</v>
      </c>
      <c r="V252" s="25" t="e">
        <f>IF($V$3&lt;=#REF!,$D252*(1+(#REF!/100))^$V$3,0)</f>
        <v>#REF!</v>
      </c>
      <c r="W252" s="25" t="e">
        <f>IF($W$3&lt;=#REF!,$D252*(1+(#REF!/100))^$W$3,0)</f>
        <v>#REF!</v>
      </c>
      <c r="X252" s="25" t="e">
        <f>IF($X$3&lt;=#REF!,$D252*(1+(#REF!/100))^$X$3,0)</f>
        <v>#REF!</v>
      </c>
      <c r="Y252" s="25" t="e">
        <f>IF($Y$3&lt;=#REF!,$D252*(1+(#REF!/100))^$Y$3,0)</f>
        <v>#REF!</v>
      </c>
      <c r="Z252" s="25" t="e">
        <f>IF($Z$3&lt;=#REF!,$D252*(1+(#REF!/100))^$Z$3,0)</f>
        <v>#REF!</v>
      </c>
      <c r="AA252" s="25" t="e">
        <f>IF($AA$3&lt;=#REF!,$D252*(1+(#REF!/100))^$AA$3,0)</f>
        <v>#REF!</v>
      </c>
      <c r="AB252" s="25" t="e">
        <f>IF($AB$3&lt;=#REF!,$D252*(1+(#REF!/100))^$AB$3,0)</f>
        <v>#REF!</v>
      </c>
      <c r="AC252" s="25" t="e">
        <f>IF($AC$3&lt;=#REF!,$D252*(1+(#REF!/100))^$AC$3,0)</f>
        <v>#REF!</v>
      </c>
      <c r="AD252" s="25" t="e">
        <f>IF($AD$3&lt;=#REF!,$D252*(1+(#REF!/100))^$AD$3,0)</f>
        <v>#REF!</v>
      </c>
      <c r="AE252" s="25" t="e">
        <f>IF($AE$3&lt;=#REF!,$D252*(1+(#REF!/100))^$AE$3,0)</f>
        <v>#REF!</v>
      </c>
      <c r="AF252" s="25" t="e">
        <f>IF($AF$3&lt;=#REF!,$D252*(1+(#REF!/100))^$AF$3,0)</f>
        <v>#REF!</v>
      </c>
      <c r="AG252" s="25" t="e">
        <f>IF($AG$3&lt;=#REF!,$D252*(1+(#REF!/100))^$AG$3,0)</f>
        <v>#REF!</v>
      </c>
      <c r="AH252" s="25" t="e">
        <f>IF($AH$3&lt;=#REF!,$D252*(1+(#REF!/100))^$AH$3,0)</f>
        <v>#REF!</v>
      </c>
      <c r="AI252" s="25" t="e">
        <f>IF($AI$3&lt;=#REF!,$D252*(1+(#REF!/100))^$AI$3,0)</f>
        <v>#REF!</v>
      </c>
      <c r="AJ252" s="17" t="e">
        <f>IF($AJ$3&lt;=#REF!,$D252*(1+(#REF!/100))^$AJ$3,0)</f>
        <v>#REF!</v>
      </c>
      <c r="AK252" s="17" t="e">
        <f>IF($AK$3&lt;=#REF!,$D252*(1+(#REF!/100))^$AK$3,0)</f>
        <v>#REF!</v>
      </c>
      <c r="AL252" s="17" t="e">
        <f>IF($AL$3&lt;=#REF!,$D252*(1+(#REF!/100))^$AL$3,0)</f>
        <v>#REF!</v>
      </c>
      <c r="AM252" s="17" t="e">
        <f>IF($AM$3&lt;=#REF!,$D252*(1+(#REF!/100))^$AM$3,0)</f>
        <v>#REF!</v>
      </c>
      <c r="AN252" s="17" t="e">
        <f>IF($AN$3&lt;=#REF!,$D252*(1+(#REF!/100))^$AN$3,0)</f>
        <v>#REF!</v>
      </c>
      <c r="AO252" s="17" t="e">
        <f>IF($AO$3&lt;=#REF!,$D252*(1+(#REF!/100))^$AO$3,0)</f>
        <v>#REF!</v>
      </c>
      <c r="AP252" s="17" t="e">
        <f>IF($AP$3&lt;=#REF!,$D252*(1+(#REF!/100))^$AP$3,0)</f>
        <v>#REF!</v>
      </c>
      <c r="AQ252" s="17" t="e">
        <f>IF($AQ$3&lt;=#REF!,$D252*(1+(#REF!/100))^$AQ$3,0)</f>
        <v>#REF!</v>
      </c>
      <c r="AR252" s="17" t="e">
        <f>IF($AR$3&lt;=#REF!,$D252*(1+(#REF!/100))^$AR$3,0)</f>
        <v>#REF!</v>
      </c>
      <c r="AS252" s="17" t="e">
        <f>IF($AS$3&lt;=#REF!,$D252*(1+(#REF!/100))^$AS$3,0)</f>
        <v>#REF!</v>
      </c>
    </row>
    <row r="253" spans="2:45" x14ac:dyDescent="0.25">
      <c r="B253" s="2" t="e">
        <f>#REF!</f>
        <v>#REF!</v>
      </c>
      <c r="C253" s="21"/>
      <c r="D253" s="19" t="e">
        <f>#REF!*#REF!</f>
        <v>#REF!</v>
      </c>
      <c r="E253" s="17" t="e">
        <f>NPV(#REF!,'Costos operativos proyectados'!F253:AI253)</f>
        <v>#REF!</v>
      </c>
      <c r="F253" s="25" t="e">
        <f>IF($F$3&lt;=#REF!,$D253*(1+(#REF!/100))^$F$3,0)</f>
        <v>#REF!</v>
      </c>
      <c r="G253" s="25" t="e">
        <f>IF($G$3&lt;=#REF!,$D253*(1+(#REF!/100))^$G$3,0)</f>
        <v>#REF!</v>
      </c>
      <c r="H253" s="25" t="e">
        <f>IF($H$3&lt;=#REF!,$D253*(1+(#REF!/100))^$H$3,0)</f>
        <v>#REF!</v>
      </c>
      <c r="I253" s="25" t="e">
        <f>IF($I$3&lt;=#REF!,$D253*(1+(#REF!/100))^$I$3,0)</f>
        <v>#REF!</v>
      </c>
      <c r="J253" s="25" t="e">
        <f>IF($J$3&lt;=#REF!,$D253*(1+(#REF!/100))^$J$3,0)</f>
        <v>#REF!</v>
      </c>
      <c r="K253" s="25" t="e">
        <f>IF($K$3&lt;=#REF!,$D253*(1+(#REF!/100))^$K$3,0)</f>
        <v>#REF!</v>
      </c>
      <c r="L253" s="25" t="e">
        <f>IF($L$3&lt;=#REF!,$D253*(1+(#REF!/100))^$L$3,0)</f>
        <v>#REF!</v>
      </c>
      <c r="M253" s="25" t="e">
        <f>IF($M$3&lt;=#REF!,$D253*(1+(#REF!/100))^$M$3,0)</f>
        <v>#REF!</v>
      </c>
      <c r="N253" s="25" t="e">
        <f>IF($N$3&lt;=#REF!,$D253*(1+(#REF!/100))^$N$3,0)</f>
        <v>#REF!</v>
      </c>
      <c r="O253" s="25" t="e">
        <f>IF($O$3&lt;=#REF!,$D253*(1+(#REF!/100))^$O$3,0)</f>
        <v>#REF!</v>
      </c>
      <c r="P253" s="25" t="e">
        <f>IF($P$3&lt;=#REF!,$D253*(1+(#REF!/100))^$P$3,0)</f>
        <v>#REF!</v>
      </c>
      <c r="Q253" s="25" t="e">
        <f>IF($Q$3&lt;=#REF!,$D253*(1+(#REF!/100))^$Q$3,0)</f>
        <v>#REF!</v>
      </c>
      <c r="R253" s="25" t="e">
        <f>IF($R$3&lt;=#REF!,$D253*(1+(#REF!/100))^$R$3,0)</f>
        <v>#REF!</v>
      </c>
      <c r="S253" s="25" t="e">
        <f>IF($S$3&lt;=#REF!,$D253*(1+(#REF!/100))^$S$3,0)</f>
        <v>#REF!</v>
      </c>
      <c r="T253" s="25" t="e">
        <f>IF($T$3&lt;=#REF!,$D253*(1+(#REF!/100))^$T$3,0)</f>
        <v>#REF!</v>
      </c>
      <c r="U253" s="25" t="e">
        <f>IF($U$3&lt;=#REF!,$D253*(1+(#REF!/100))^$U$3,0)</f>
        <v>#REF!</v>
      </c>
      <c r="V253" s="25" t="e">
        <f>IF($V$3&lt;=#REF!,$D253*(1+(#REF!/100))^$V$3,0)</f>
        <v>#REF!</v>
      </c>
      <c r="W253" s="25" t="e">
        <f>IF($W$3&lt;=#REF!,$D253*(1+(#REF!/100))^$W$3,0)</f>
        <v>#REF!</v>
      </c>
      <c r="X253" s="25" t="e">
        <f>IF($X$3&lt;=#REF!,$D253*(1+(#REF!/100))^$X$3,0)</f>
        <v>#REF!</v>
      </c>
      <c r="Y253" s="25" t="e">
        <f>IF($Y$3&lt;=#REF!,$D253*(1+(#REF!/100))^$Y$3,0)</f>
        <v>#REF!</v>
      </c>
      <c r="Z253" s="25" t="e">
        <f>IF($Z$3&lt;=#REF!,$D253*(1+(#REF!/100))^$Z$3,0)</f>
        <v>#REF!</v>
      </c>
      <c r="AA253" s="25" t="e">
        <f>IF($AA$3&lt;=#REF!,$D253*(1+(#REF!/100))^$AA$3,0)</f>
        <v>#REF!</v>
      </c>
      <c r="AB253" s="25" t="e">
        <f>IF($AB$3&lt;=#REF!,$D253*(1+(#REF!/100))^$AB$3,0)</f>
        <v>#REF!</v>
      </c>
      <c r="AC253" s="25" t="e">
        <f>IF($AC$3&lt;=#REF!,$D253*(1+(#REF!/100))^$AC$3,0)</f>
        <v>#REF!</v>
      </c>
      <c r="AD253" s="25" t="e">
        <f>IF($AD$3&lt;=#REF!,$D253*(1+(#REF!/100))^$AD$3,0)</f>
        <v>#REF!</v>
      </c>
      <c r="AE253" s="25" t="e">
        <f>IF($AE$3&lt;=#REF!,$D253*(1+(#REF!/100))^$AE$3,0)</f>
        <v>#REF!</v>
      </c>
      <c r="AF253" s="25" t="e">
        <f>IF($AF$3&lt;=#REF!,$D253*(1+(#REF!/100))^$AF$3,0)</f>
        <v>#REF!</v>
      </c>
      <c r="AG253" s="25" t="e">
        <f>IF($AG$3&lt;=#REF!,$D253*(1+(#REF!/100))^$AG$3,0)</f>
        <v>#REF!</v>
      </c>
      <c r="AH253" s="25" t="e">
        <f>IF($AH$3&lt;=#REF!,$D253*(1+(#REF!/100))^$AH$3,0)</f>
        <v>#REF!</v>
      </c>
      <c r="AI253" s="25" t="e">
        <f>IF($AI$3&lt;=#REF!,$D253*(1+(#REF!/100))^$AI$3,0)</f>
        <v>#REF!</v>
      </c>
      <c r="AJ253" s="17" t="e">
        <f>IF($AJ$3&lt;=#REF!,$D253*(1+(#REF!/100))^$AJ$3,0)</f>
        <v>#REF!</v>
      </c>
      <c r="AK253" s="17" t="e">
        <f>IF($AK$3&lt;=#REF!,$D253*(1+(#REF!/100))^$AK$3,0)</f>
        <v>#REF!</v>
      </c>
      <c r="AL253" s="17" t="e">
        <f>IF($AL$3&lt;=#REF!,$D253*(1+(#REF!/100))^$AL$3,0)</f>
        <v>#REF!</v>
      </c>
      <c r="AM253" s="17" t="e">
        <f>IF($AM$3&lt;=#REF!,$D253*(1+(#REF!/100))^$AM$3,0)</f>
        <v>#REF!</v>
      </c>
      <c r="AN253" s="17" t="e">
        <f>IF($AN$3&lt;=#REF!,$D253*(1+(#REF!/100))^$AN$3,0)</f>
        <v>#REF!</v>
      </c>
      <c r="AO253" s="17" t="e">
        <f>IF($AO$3&lt;=#REF!,$D253*(1+(#REF!/100))^$AO$3,0)</f>
        <v>#REF!</v>
      </c>
      <c r="AP253" s="17" t="e">
        <f>IF($AP$3&lt;=#REF!,$D253*(1+(#REF!/100))^$AP$3,0)</f>
        <v>#REF!</v>
      </c>
      <c r="AQ253" s="17" t="e">
        <f>IF($AQ$3&lt;=#REF!,$D253*(1+(#REF!/100))^$AQ$3,0)</f>
        <v>#REF!</v>
      </c>
      <c r="AR253" s="17" t="e">
        <f>IF($AR$3&lt;=#REF!,$D253*(1+(#REF!/100))^$AR$3,0)</f>
        <v>#REF!</v>
      </c>
      <c r="AS253" s="17" t="e">
        <f>IF($AS$3&lt;=#REF!,$D253*(1+(#REF!/100))^$AS$3,0)</f>
        <v>#REF!</v>
      </c>
    </row>
    <row r="254" spans="2:45" x14ac:dyDescent="0.25">
      <c r="B254" s="2" t="e">
        <f>#REF!</f>
        <v>#REF!</v>
      </c>
      <c r="C254" s="20"/>
      <c r="D254" s="19" t="e">
        <f>#REF!*#REF!</f>
        <v>#REF!</v>
      </c>
      <c r="E254" s="17" t="e">
        <f>NPV(#REF!,'Costos operativos proyectados'!F254:AI254)</f>
        <v>#REF!</v>
      </c>
      <c r="F254" s="25" t="e">
        <f>IF($F$3&lt;=#REF!,$D254*(1+(#REF!/100))^$F$3,0)</f>
        <v>#REF!</v>
      </c>
      <c r="G254" s="25" t="e">
        <f>IF($G$3&lt;=#REF!,$D254*(1+(#REF!/100))^$G$3,0)</f>
        <v>#REF!</v>
      </c>
      <c r="H254" s="25" t="e">
        <f>IF($H$3&lt;=#REF!,$D254*(1+(#REF!/100))^$H$3,0)</f>
        <v>#REF!</v>
      </c>
      <c r="I254" s="25" t="e">
        <f>IF($I$3&lt;=#REF!,$D254*(1+(#REF!/100))^$I$3,0)</f>
        <v>#REF!</v>
      </c>
      <c r="J254" s="25" t="e">
        <f>IF($J$3&lt;=#REF!,$D254*(1+(#REF!/100))^$J$3,0)</f>
        <v>#REF!</v>
      </c>
      <c r="K254" s="25" t="e">
        <f>IF($K$3&lt;=#REF!,$D254*(1+(#REF!/100))^$K$3,0)</f>
        <v>#REF!</v>
      </c>
      <c r="L254" s="25" t="e">
        <f>IF($L$3&lt;=#REF!,$D254*(1+(#REF!/100))^$L$3,0)</f>
        <v>#REF!</v>
      </c>
      <c r="M254" s="25" t="e">
        <f>IF($M$3&lt;=#REF!,$D254*(1+(#REF!/100))^$M$3,0)</f>
        <v>#REF!</v>
      </c>
      <c r="N254" s="25" t="e">
        <f>IF($N$3&lt;=#REF!,$D254*(1+(#REF!/100))^$N$3,0)</f>
        <v>#REF!</v>
      </c>
      <c r="O254" s="25" t="e">
        <f>IF($O$3&lt;=#REF!,$D254*(1+(#REF!/100))^$O$3,0)</f>
        <v>#REF!</v>
      </c>
      <c r="P254" s="25" t="e">
        <f>IF($P$3&lt;=#REF!,$D254*(1+(#REF!/100))^$P$3,0)</f>
        <v>#REF!</v>
      </c>
      <c r="Q254" s="25" t="e">
        <f>IF($Q$3&lt;=#REF!,$D254*(1+(#REF!/100))^$Q$3,0)</f>
        <v>#REF!</v>
      </c>
      <c r="R254" s="25" t="e">
        <f>IF($R$3&lt;=#REF!,$D254*(1+(#REF!/100))^$R$3,0)</f>
        <v>#REF!</v>
      </c>
      <c r="S254" s="25" t="e">
        <f>IF($S$3&lt;=#REF!,$D254*(1+(#REF!/100))^$S$3,0)</f>
        <v>#REF!</v>
      </c>
      <c r="T254" s="25" t="e">
        <f>IF($T$3&lt;=#REF!,$D254*(1+(#REF!/100))^$T$3,0)</f>
        <v>#REF!</v>
      </c>
      <c r="U254" s="25" t="e">
        <f>IF($U$3&lt;=#REF!,$D254*(1+(#REF!/100))^$U$3,0)</f>
        <v>#REF!</v>
      </c>
      <c r="V254" s="25" t="e">
        <f>IF($V$3&lt;=#REF!,$D254*(1+(#REF!/100))^$V$3,0)</f>
        <v>#REF!</v>
      </c>
      <c r="W254" s="25" t="e">
        <f>IF($W$3&lt;=#REF!,$D254*(1+(#REF!/100))^$W$3,0)</f>
        <v>#REF!</v>
      </c>
      <c r="X254" s="25" t="e">
        <f>IF($X$3&lt;=#REF!,$D254*(1+(#REF!/100))^$X$3,0)</f>
        <v>#REF!</v>
      </c>
      <c r="Y254" s="25" t="e">
        <f>IF($Y$3&lt;=#REF!,$D254*(1+(#REF!/100))^$Y$3,0)</f>
        <v>#REF!</v>
      </c>
      <c r="Z254" s="25" t="e">
        <f>IF($Z$3&lt;=#REF!,$D254*(1+(#REF!/100))^$Z$3,0)</f>
        <v>#REF!</v>
      </c>
      <c r="AA254" s="25" t="e">
        <f>IF($AA$3&lt;=#REF!,$D254*(1+(#REF!/100))^$AA$3,0)</f>
        <v>#REF!</v>
      </c>
      <c r="AB254" s="25" t="e">
        <f>IF($AB$3&lt;=#REF!,$D254*(1+(#REF!/100))^$AB$3,0)</f>
        <v>#REF!</v>
      </c>
      <c r="AC254" s="25" t="e">
        <f>IF($AC$3&lt;=#REF!,$D254*(1+(#REF!/100))^$AC$3,0)</f>
        <v>#REF!</v>
      </c>
      <c r="AD254" s="25" t="e">
        <f>IF($AD$3&lt;=#REF!,$D254*(1+(#REF!/100))^$AD$3,0)</f>
        <v>#REF!</v>
      </c>
      <c r="AE254" s="25" t="e">
        <f>IF($AE$3&lt;=#REF!,$D254*(1+(#REF!/100))^$AE$3,0)</f>
        <v>#REF!</v>
      </c>
      <c r="AF254" s="25" t="e">
        <f>IF($AF$3&lt;=#REF!,$D254*(1+(#REF!/100))^$AF$3,0)</f>
        <v>#REF!</v>
      </c>
      <c r="AG254" s="25" t="e">
        <f>IF($AG$3&lt;=#REF!,$D254*(1+(#REF!/100))^$AG$3,0)</f>
        <v>#REF!</v>
      </c>
      <c r="AH254" s="25" t="e">
        <f>IF($AH$3&lt;=#REF!,$D254*(1+(#REF!/100))^$AH$3,0)</f>
        <v>#REF!</v>
      </c>
      <c r="AI254" s="25" t="e">
        <f>IF($AI$3&lt;=#REF!,$D254*(1+(#REF!/100))^$AI$3,0)</f>
        <v>#REF!</v>
      </c>
      <c r="AJ254" s="17" t="e">
        <f>IF($AJ$3&lt;=#REF!,$D254*(1+(#REF!/100))^$AJ$3,0)</f>
        <v>#REF!</v>
      </c>
      <c r="AK254" s="17" t="e">
        <f>IF($AK$3&lt;=#REF!,$D254*(1+(#REF!/100))^$AK$3,0)</f>
        <v>#REF!</v>
      </c>
      <c r="AL254" s="17" t="e">
        <f>IF($AL$3&lt;=#REF!,$D254*(1+(#REF!/100))^$AL$3,0)</f>
        <v>#REF!</v>
      </c>
      <c r="AM254" s="17" t="e">
        <f>IF($AM$3&lt;=#REF!,$D254*(1+(#REF!/100))^$AM$3,0)</f>
        <v>#REF!</v>
      </c>
      <c r="AN254" s="17" t="e">
        <f>IF($AN$3&lt;=#REF!,$D254*(1+(#REF!/100))^$AN$3,0)</f>
        <v>#REF!</v>
      </c>
      <c r="AO254" s="17" t="e">
        <f>IF($AO$3&lt;=#REF!,$D254*(1+(#REF!/100))^$AO$3,0)</f>
        <v>#REF!</v>
      </c>
      <c r="AP254" s="17" t="e">
        <f>IF($AP$3&lt;=#REF!,$D254*(1+(#REF!/100))^$AP$3,0)</f>
        <v>#REF!</v>
      </c>
      <c r="AQ254" s="17" t="e">
        <f>IF($AQ$3&lt;=#REF!,$D254*(1+(#REF!/100))^$AQ$3,0)</f>
        <v>#REF!</v>
      </c>
      <c r="AR254" s="17" t="e">
        <f>IF($AR$3&lt;=#REF!,$D254*(1+(#REF!/100))^$AR$3,0)</f>
        <v>#REF!</v>
      </c>
      <c r="AS254" s="17" t="e">
        <f>IF($AS$3&lt;=#REF!,$D254*(1+(#REF!/100))^$AS$3,0)</f>
        <v>#REF!</v>
      </c>
    </row>
    <row r="255" spans="2:45" x14ac:dyDescent="0.25">
      <c r="B255" s="2" t="e">
        <f>#REF!</f>
        <v>#REF!</v>
      </c>
      <c r="C255" s="21"/>
      <c r="D255" s="19" t="e">
        <f>#REF!*#REF!</f>
        <v>#REF!</v>
      </c>
      <c r="E255" s="17" t="e">
        <f>NPV(#REF!,'Costos operativos proyectados'!F255:AI255)</f>
        <v>#REF!</v>
      </c>
      <c r="F255" s="25" t="e">
        <f>IF($F$3&lt;=#REF!,$D255*(1+(#REF!/100))^$F$3,0)</f>
        <v>#REF!</v>
      </c>
      <c r="G255" s="25" t="e">
        <f>IF($G$3&lt;=#REF!,$D255*(1+(#REF!/100))^$G$3,0)</f>
        <v>#REF!</v>
      </c>
      <c r="H255" s="25" t="e">
        <f>IF($H$3&lt;=#REF!,$D255*(1+(#REF!/100))^$H$3,0)</f>
        <v>#REF!</v>
      </c>
      <c r="I255" s="25" t="e">
        <f>IF($I$3&lt;=#REF!,$D255*(1+(#REF!/100))^$I$3,0)</f>
        <v>#REF!</v>
      </c>
      <c r="J255" s="25" t="e">
        <f>IF($J$3&lt;=#REF!,$D255*(1+(#REF!/100))^$J$3,0)</f>
        <v>#REF!</v>
      </c>
      <c r="K255" s="25" t="e">
        <f>IF($K$3&lt;=#REF!,$D255*(1+(#REF!/100))^$K$3,0)</f>
        <v>#REF!</v>
      </c>
      <c r="L255" s="25" t="e">
        <f>IF($L$3&lt;=#REF!,$D255*(1+(#REF!/100))^$L$3,0)</f>
        <v>#REF!</v>
      </c>
      <c r="M255" s="25" t="e">
        <f>IF($M$3&lt;=#REF!,$D255*(1+(#REF!/100))^$M$3,0)</f>
        <v>#REF!</v>
      </c>
      <c r="N255" s="25" t="e">
        <f>IF($N$3&lt;=#REF!,$D255*(1+(#REF!/100))^$N$3,0)</f>
        <v>#REF!</v>
      </c>
      <c r="O255" s="25" t="e">
        <f>IF($O$3&lt;=#REF!,$D255*(1+(#REF!/100))^$O$3,0)</f>
        <v>#REF!</v>
      </c>
      <c r="P255" s="25" t="e">
        <f>IF($P$3&lt;=#REF!,$D255*(1+(#REF!/100))^$P$3,0)</f>
        <v>#REF!</v>
      </c>
      <c r="Q255" s="25" t="e">
        <f>IF($Q$3&lt;=#REF!,$D255*(1+(#REF!/100))^$Q$3,0)</f>
        <v>#REF!</v>
      </c>
      <c r="R255" s="25" t="e">
        <f>IF($R$3&lt;=#REF!,$D255*(1+(#REF!/100))^$R$3,0)</f>
        <v>#REF!</v>
      </c>
      <c r="S255" s="25" t="e">
        <f>IF($S$3&lt;=#REF!,$D255*(1+(#REF!/100))^$S$3,0)</f>
        <v>#REF!</v>
      </c>
      <c r="T255" s="25" t="e">
        <f>IF($T$3&lt;=#REF!,$D255*(1+(#REF!/100))^$T$3,0)</f>
        <v>#REF!</v>
      </c>
      <c r="U255" s="25" t="e">
        <f>IF($U$3&lt;=#REF!,$D255*(1+(#REF!/100))^$U$3,0)</f>
        <v>#REF!</v>
      </c>
      <c r="V255" s="25" t="e">
        <f>IF($V$3&lt;=#REF!,$D255*(1+(#REF!/100))^$V$3,0)</f>
        <v>#REF!</v>
      </c>
      <c r="W255" s="25" t="e">
        <f>IF($W$3&lt;=#REF!,$D255*(1+(#REF!/100))^$W$3,0)</f>
        <v>#REF!</v>
      </c>
      <c r="X255" s="25" t="e">
        <f>IF($X$3&lt;=#REF!,$D255*(1+(#REF!/100))^$X$3,0)</f>
        <v>#REF!</v>
      </c>
      <c r="Y255" s="25" t="e">
        <f>IF($Y$3&lt;=#REF!,$D255*(1+(#REF!/100))^$Y$3,0)</f>
        <v>#REF!</v>
      </c>
      <c r="Z255" s="25" t="e">
        <f>IF($Z$3&lt;=#REF!,$D255*(1+(#REF!/100))^$Z$3,0)</f>
        <v>#REF!</v>
      </c>
      <c r="AA255" s="25" t="e">
        <f>IF($AA$3&lt;=#REF!,$D255*(1+(#REF!/100))^$AA$3,0)</f>
        <v>#REF!</v>
      </c>
      <c r="AB255" s="25" t="e">
        <f>IF($AB$3&lt;=#REF!,$D255*(1+(#REF!/100))^$AB$3,0)</f>
        <v>#REF!</v>
      </c>
      <c r="AC255" s="25" t="e">
        <f>IF($AC$3&lt;=#REF!,$D255*(1+(#REF!/100))^$AC$3,0)</f>
        <v>#REF!</v>
      </c>
      <c r="AD255" s="25" t="e">
        <f>IF($AD$3&lt;=#REF!,$D255*(1+(#REF!/100))^$AD$3,0)</f>
        <v>#REF!</v>
      </c>
      <c r="AE255" s="25" t="e">
        <f>IF($AE$3&lt;=#REF!,$D255*(1+(#REF!/100))^$AE$3,0)</f>
        <v>#REF!</v>
      </c>
      <c r="AF255" s="25" t="e">
        <f>IF($AF$3&lt;=#REF!,$D255*(1+(#REF!/100))^$AF$3,0)</f>
        <v>#REF!</v>
      </c>
      <c r="AG255" s="25" t="e">
        <f>IF($AG$3&lt;=#REF!,$D255*(1+(#REF!/100))^$AG$3,0)</f>
        <v>#REF!</v>
      </c>
      <c r="AH255" s="25" t="e">
        <f>IF($AH$3&lt;=#REF!,$D255*(1+(#REF!/100))^$AH$3,0)</f>
        <v>#REF!</v>
      </c>
      <c r="AI255" s="25" t="e">
        <f>IF($AI$3&lt;=#REF!,$D255*(1+(#REF!/100))^$AI$3,0)</f>
        <v>#REF!</v>
      </c>
      <c r="AJ255" s="17" t="e">
        <f>IF($AJ$3&lt;=#REF!,$D255*(1+(#REF!/100))^$AJ$3,0)</f>
        <v>#REF!</v>
      </c>
      <c r="AK255" s="17" t="e">
        <f>IF($AK$3&lt;=#REF!,$D255*(1+(#REF!/100))^$AK$3,0)</f>
        <v>#REF!</v>
      </c>
      <c r="AL255" s="17" t="e">
        <f>IF($AL$3&lt;=#REF!,$D255*(1+(#REF!/100))^$AL$3,0)</f>
        <v>#REF!</v>
      </c>
      <c r="AM255" s="17" t="e">
        <f>IF($AM$3&lt;=#REF!,$D255*(1+(#REF!/100))^$AM$3,0)</f>
        <v>#REF!</v>
      </c>
      <c r="AN255" s="17" t="e">
        <f>IF($AN$3&lt;=#REF!,$D255*(1+(#REF!/100))^$AN$3,0)</f>
        <v>#REF!</v>
      </c>
      <c r="AO255" s="17" t="e">
        <f>IF($AO$3&lt;=#REF!,$D255*(1+(#REF!/100))^$AO$3,0)</f>
        <v>#REF!</v>
      </c>
      <c r="AP255" s="17" t="e">
        <f>IF($AP$3&lt;=#REF!,$D255*(1+(#REF!/100))^$AP$3,0)</f>
        <v>#REF!</v>
      </c>
      <c r="AQ255" s="17" t="e">
        <f>IF($AQ$3&lt;=#REF!,$D255*(1+(#REF!/100))^$AQ$3,0)</f>
        <v>#REF!</v>
      </c>
      <c r="AR255" s="17" t="e">
        <f>IF($AR$3&lt;=#REF!,$D255*(1+(#REF!/100))^$AR$3,0)</f>
        <v>#REF!</v>
      </c>
      <c r="AS255" s="17" t="e">
        <f>IF($AS$3&lt;=#REF!,$D255*(1+(#REF!/100))^$AS$3,0)</f>
        <v>#REF!</v>
      </c>
    </row>
    <row r="256" spans="2:45" x14ac:dyDescent="0.25">
      <c r="B256" s="2" t="e">
        <f>#REF!</f>
        <v>#REF!</v>
      </c>
      <c r="C256" s="20"/>
      <c r="D256" s="19" t="e">
        <f>#REF!*#REF!</f>
        <v>#REF!</v>
      </c>
      <c r="E256" s="17" t="e">
        <f>NPV(#REF!,'Costos operativos proyectados'!F256:AI256)</f>
        <v>#REF!</v>
      </c>
      <c r="F256" s="25" t="e">
        <f>IF($F$3&lt;=#REF!,$D256*(1+(#REF!/100))^$F$3,0)</f>
        <v>#REF!</v>
      </c>
      <c r="G256" s="25" t="e">
        <f>IF($G$3&lt;=#REF!,$D256*(1+(#REF!/100))^$G$3,0)</f>
        <v>#REF!</v>
      </c>
      <c r="H256" s="25" t="e">
        <f>IF($H$3&lt;=#REF!,$D256*(1+(#REF!/100))^$H$3,0)</f>
        <v>#REF!</v>
      </c>
      <c r="I256" s="25" t="e">
        <f>IF($I$3&lt;=#REF!,$D256*(1+(#REF!/100))^$I$3,0)</f>
        <v>#REF!</v>
      </c>
      <c r="J256" s="25" t="e">
        <f>IF($J$3&lt;=#REF!,$D256*(1+(#REF!/100))^$J$3,0)</f>
        <v>#REF!</v>
      </c>
      <c r="K256" s="25" t="e">
        <f>IF($K$3&lt;=#REF!,$D256*(1+(#REF!/100))^$K$3,0)</f>
        <v>#REF!</v>
      </c>
      <c r="L256" s="25" t="e">
        <f>IF($L$3&lt;=#REF!,$D256*(1+(#REF!/100))^$L$3,0)</f>
        <v>#REF!</v>
      </c>
      <c r="M256" s="25" t="e">
        <f>IF($M$3&lt;=#REF!,$D256*(1+(#REF!/100))^$M$3,0)</f>
        <v>#REF!</v>
      </c>
      <c r="N256" s="25" t="e">
        <f>IF($N$3&lt;=#REF!,$D256*(1+(#REF!/100))^$N$3,0)</f>
        <v>#REF!</v>
      </c>
      <c r="O256" s="25" t="e">
        <f>IF($O$3&lt;=#REF!,$D256*(1+(#REF!/100))^$O$3,0)</f>
        <v>#REF!</v>
      </c>
      <c r="P256" s="25" t="e">
        <f>IF($P$3&lt;=#REF!,$D256*(1+(#REF!/100))^$P$3,0)</f>
        <v>#REF!</v>
      </c>
      <c r="Q256" s="25" t="e">
        <f>IF($Q$3&lt;=#REF!,$D256*(1+(#REF!/100))^$Q$3,0)</f>
        <v>#REF!</v>
      </c>
      <c r="R256" s="25" t="e">
        <f>IF($R$3&lt;=#REF!,$D256*(1+(#REF!/100))^$R$3,0)</f>
        <v>#REF!</v>
      </c>
      <c r="S256" s="25" t="e">
        <f>IF($S$3&lt;=#REF!,$D256*(1+(#REF!/100))^$S$3,0)</f>
        <v>#REF!</v>
      </c>
      <c r="T256" s="25" t="e">
        <f>IF($T$3&lt;=#REF!,$D256*(1+(#REF!/100))^$T$3,0)</f>
        <v>#REF!</v>
      </c>
      <c r="U256" s="25" t="e">
        <f>IF($U$3&lt;=#REF!,$D256*(1+(#REF!/100))^$U$3,0)</f>
        <v>#REF!</v>
      </c>
      <c r="V256" s="25" t="e">
        <f>IF($V$3&lt;=#REF!,$D256*(1+(#REF!/100))^$V$3,0)</f>
        <v>#REF!</v>
      </c>
      <c r="W256" s="25" t="e">
        <f>IF($W$3&lt;=#REF!,$D256*(1+(#REF!/100))^$W$3,0)</f>
        <v>#REF!</v>
      </c>
      <c r="X256" s="25" t="e">
        <f>IF($X$3&lt;=#REF!,$D256*(1+(#REF!/100))^$X$3,0)</f>
        <v>#REF!</v>
      </c>
      <c r="Y256" s="25" t="e">
        <f>IF($Y$3&lt;=#REF!,$D256*(1+(#REF!/100))^$Y$3,0)</f>
        <v>#REF!</v>
      </c>
      <c r="Z256" s="25" t="e">
        <f>IF($Z$3&lt;=#REF!,$D256*(1+(#REF!/100))^$Z$3,0)</f>
        <v>#REF!</v>
      </c>
      <c r="AA256" s="25" t="e">
        <f>IF($AA$3&lt;=#REF!,$D256*(1+(#REF!/100))^$AA$3,0)</f>
        <v>#REF!</v>
      </c>
      <c r="AB256" s="25" t="e">
        <f>IF($AB$3&lt;=#REF!,$D256*(1+(#REF!/100))^$AB$3,0)</f>
        <v>#REF!</v>
      </c>
      <c r="AC256" s="25" t="e">
        <f>IF($AC$3&lt;=#REF!,$D256*(1+(#REF!/100))^$AC$3,0)</f>
        <v>#REF!</v>
      </c>
      <c r="AD256" s="25" t="e">
        <f>IF($AD$3&lt;=#REF!,$D256*(1+(#REF!/100))^$AD$3,0)</f>
        <v>#REF!</v>
      </c>
      <c r="AE256" s="25" t="e">
        <f>IF($AE$3&lt;=#REF!,$D256*(1+(#REF!/100))^$AE$3,0)</f>
        <v>#REF!</v>
      </c>
      <c r="AF256" s="25" t="e">
        <f>IF($AF$3&lt;=#REF!,$D256*(1+(#REF!/100))^$AF$3,0)</f>
        <v>#REF!</v>
      </c>
      <c r="AG256" s="25" t="e">
        <f>IF($AG$3&lt;=#REF!,$D256*(1+(#REF!/100))^$AG$3,0)</f>
        <v>#REF!</v>
      </c>
      <c r="AH256" s="25" t="e">
        <f>IF($AH$3&lt;=#REF!,$D256*(1+(#REF!/100))^$AH$3,0)</f>
        <v>#REF!</v>
      </c>
      <c r="AI256" s="25" t="e">
        <f>IF($AI$3&lt;=#REF!,$D256*(1+(#REF!/100))^$AI$3,0)</f>
        <v>#REF!</v>
      </c>
      <c r="AJ256" s="17" t="e">
        <f>IF($AJ$3&lt;=#REF!,$D256*(1+(#REF!/100))^$AJ$3,0)</f>
        <v>#REF!</v>
      </c>
      <c r="AK256" s="17" t="e">
        <f>IF($AK$3&lt;=#REF!,$D256*(1+(#REF!/100))^$AK$3,0)</f>
        <v>#REF!</v>
      </c>
      <c r="AL256" s="17" t="e">
        <f>IF($AL$3&lt;=#REF!,$D256*(1+(#REF!/100))^$AL$3,0)</f>
        <v>#REF!</v>
      </c>
      <c r="AM256" s="17" t="e">
        <f>IF($AM$3&lt;=#REF!,$D256*(1+(#REF!/100))^$AM$3,0)</f>
        <v>#REF!</v>
      </c>
      <c r="AN256" s="17" t="e">
        <f>IF($AN$3&lt;=#REF!,$D256*(1+(#REF!/100))^$AN$3,0)</f>
        <v>#REF!</v>
      </c>
      <c r="AO256" s="17" t="e">
        <f>IF($AO$3&lt;=#REF!,$D256*(1+(#REF!/100))^$AO$3,0)</f>
        <v>#REF!</v>
      </c>
      <c r="AP256" s="17" t="e">
        <f>IF($AP$3&lt;=#REF!,$D256*(1+(#REF!/100))^$AP$3,0)</f>
        <v>#REF!</v>
      </c>
      <c r="AQ256" s="17" t="e">
        <f>IF($AQ$3&lt;=#REF!,$D256*(1+(#REF!/100))^$AQ$3,0)</f>
        <v>#REF!</v>
      </c>
      <c r="AR256" s="17" t="e">
        <f>IF($AR$3&lt;=#REF!,$D256*(1+(#REF!/100))^$AR$3,0)</f>
        <v>#REF!</v>
      </c>
      <c r="AS256" s="17" t="e">
        <f>IF($AS$3&lt;=#REF!,$D256*(1+(#REF!/100))^$AS$3,0)</f>
        <v>#REF!</v>
      </c>
    </row>
  </sheetData>
  <mergeCells count="1">
    <mergeCell ref="F2:A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B1:AQ37"/>
  <sheetViews>
    <sheetView showGridLines="0" topLeftCell="A12" zoomScale="85" zoomScaleNormal="85" workbookViewId="0">
      <selection activeCell="B12" sqref="B12:AQ36"/>
    </sheetView>
  </sheetViews>
  <sheetFormatPr baseColWidth="10" defaultColWidth="11.42578125" defaultRowHeight="15" x14ac:dyDescent="0.25"/>
  <cols>
    <col min="1" max="1" width="11.42578125" style="239"/>
    <col min="2" max="2" width="8.140625" style="239" customWidth="1"/>
    <col min="3" max="3" width="5.28515625" style="239" customWidth="1"/>
    <col min="4" max="4" width="10.85546875" style="239" customWidth="1"/>
    <col min="5" max="5" width="11" style="239" customWidth="1"/>
    <col min="6" max="6" width="8.5703125" style="239" customWidth="1"/>
    <col min="7" max="7" width="4" style="239" customWidth="1"/>
    <col min="8" max="8" width="8.85546875" style="239" hidden="1" customWidth="1"/>
    <col min="9" max="9" width="8.28515625" style="239" customWidth="1"/>
    <col min="10" max="10" width="13.28515625" style="239" hidden="1" customWidth="1"/>
    <col min="11" max="11" width="10.7109375" style="300" hidden="1" customWidth="1"/>
    <col min="12" max="12" width="11.140625" style="239" hidden="1" customWidth="1"/>
    <col min="13" max="13" width="9.28515625" style="301" customWidth="1"/>
    <col min="14" max="14" width="10" style="302" customWidth="1"/>
    <col min="15" max="15" width="14.7109375" style="239" hidden="1" customWidth="1"/>
    <col min="16" max="16" width="7.85546875" style="239" customWidth="1"/>
    <col min="17" max="17" width="12.28515625" style="239" hidden="1" customWidth="1"/>
    <col min="18" max="18" width="10.7109375" style="239" hidden="1" customWidth="1"/>
    <col min="19" max="19" width="11.140625" style="239" hidden="1" customWidth="1"/>
    <col min="20" max="20" width="9.140625" style="239" customWidth="1"/>
    <col min="21" max="21" width="13.28515625" style="239" bestFit="1" customWidth="1"/>
    <col min="22" max="22" width="14.7109375" style="239" hidden="1" customWidth="1"/>
    <col min="23" max="23" width="8" style="239" customWidth="1"/>
    <col min="24" max="24" width="12.28515625" style="239" hidden="1" customWidth="1"/>
    <col min="25" max="25" width="10.7109375" style="239" hidden="1" customWidth="1"/>
    <col min="26" max="26" width="0" style="239" hidden="1" customWidth="1"/>
    <col min="27" max="27" width="11.42578125" style="239"/>
    <col min="28" max="28" width="13.28515625" style="239" bestFit="1" customWidth="1"/>
    <col min="29" max="29" width="14.7109375" style="239" hidden="1" customWidth="1"/>
    <col min="30" max="30" width="8.140625" style="239" customWidth="1"/>
    <col min="31" max="31" width="12.28515625" style="239" hidden="1" customWidth="1"/>
    <col min="32" max="32" width="10.7109375" style="239" hidden="1" customWidth="1"/>
    <col min="33" max="33" width="0" style="239" hidden="1" customWidth="1"/>
    <col min="34" max="34" width="10" style="239" customWidth="1"/>
    <col min="35" max="35" width="13.28515625" style="239" bestFit="1" customWidth="1"/>
    <col min="36" max="36" width="14.7109375" style="239" bestFit="1" customWidth="1"/>
    <col min="37" max="37" width="8" style="239" customWidth="1"/>
    <col min="38" max="38" width="12.28515625" style="239" hidden="1" customWidth="1"/>
    <col min="39" max="40" width="0" style="239" hidden="1" customWidth="1"/>
    <col min="41" max="42" width="11.42578125" style="239"/>
    <col min="43" max="43" width="15" style="239" hidden="1" customWidth="1"/>
    <col min="44" max="16384" width="11.42578125" style="239"/>
  </cols>
  <sheetData>
    <row r="1" spans="2:43" ht="18.75" x14ac:dyDescent="0.3">
      <c r="F1" s="43"/>
      <c r="G1" s="43"/>
      <c r="H1" s="43"/>
      <c r="I1" s="43"/>
      <c r="J1" s="43"/>
      <c r="K1" s="44"/>
      <c r="L1" s="43"/>
      <c r="M1" s="291"/>
      <c r="N1" s="45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</row>
    <row r="2" spans="2:43" ht="18.75" x14ac:dyDescent="0.3">
      <c r="F2" s="292"/>
      <c r="G2" s="292"/>
      <c r="H2" s="292"/>
      <c r="I2" s="43"/>
      <c r="J2" s="43"/>
      <c r="K2" s="44"/>
      <c r="L2" s="43"/>
      <c r="M2" s="293"/>
      <c r="N2" s="45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</row>
    <row r="3" spans="2:43" x14ac:dyDescent="0.25">
      <c r="F3" s="57"/>
      <c r="G3" s="57"/>
      <c r="H3" s="57"/>
      <c r="I3" s="41"/>
      <c r="J3" s="238"/>
      <c r="K3" s="237"/>
      <c r="L3" s="41"/>
      <c r="M3" s="293"/>
      <c r="N3" s="47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</row>
    <row r="4" spans="2:43" ht="15.75" thickBot="1" x14ac:dyDescent="0.3">
      <c r="D4" s="239" t="s">
        <v>124</v>
      </c>
      <c r="E4" s="240" t="s">
        <v>125</v>
      </c>
      <c r="F4" s="57" t="s">
        <v>131</v>
      </c>
      <c r="G4" s="48"/>
      <c r="H4" s="23"/>
      <c r="I4" s="23"/>
      <c r="J4" s="238"/>
      <c r="K4" s="237"/>
      <c r="L4" s="41"/>
      <c r="M4" s="293"/>
      <c r="N4" s="47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</row>
    <row r="5" spans="2:43" x14ac:dyDescent="0.25">
      <c r="C5" s="258" t="s">
        <v>96</v>
      </c>
      <c r="D5" s="309">
        <v>73538000</v>
      </c>
      <c r="E5" s="289">
        <v>3.1504180762288342E-11</v>
      </c>
      <c r="F5" s="259">
        <v>0.4148</v>
      </c>
      <c r="G5" s="48"/>
      <c r="H5" s="23"/>
      <c r="I5" s="23"/>
      <c r="J5" s="238"/>
      <c r="K5" s="237"/>
      <c r="L5" s="41"/>
      <c r="M5" s="293"/>
      <c r="N5" s="232"/>
      <c r="O5" s="41"/>
      <c r="P5" s="41"/>
      <c r="Q5" s="41"/>
      <c r="R5" s="41"/>
      <c r="S5" s="237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</row>
    <row r="6" spans="2:43" x14ac:dyDescent="0.25">
      <c r="C6" s="260" t="s">
        <v>111</v>
      </c>
      <c r="D6" s="306">
        <v>87508000</v>
      </c>
      <c r="E6" s="268">
        <v>2.7224624772812804E-11</v>
      </c>
      <c r="F6" s="261">
        <v>0.32900000000000001</v>
      </c>
      <c r="G6" s="23"/>
      <c r="H6" s="23"/>
      <c r="I6" s="23"/>
      <c r="J6" s="238"/>
      <c r="K6" s="237"/>
      <c r="L6" s="41"/>
      <c r="M6" s="293"/>
      <c r="N6" s="47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</row>
    <row r="7" spans="2:43" x14ac:dyDescent="0.25">
      <c r="C7" s="260" t="s">
        <v>94</v>
      </c>
      <c r="D7" s="306">
        <v>103002000</v>
      </c>
      <c r="E7" s="268">
        <v>2.3819712325434386E-11</v>
      </c>
      <c r="F7" s="261">
        <v>0.26090000000000002</v>
      </c>
      <c r="G7" s="48"/>
      <c r="H7" s="23"/>
      <c r="I7" s="23"/>
      <c r="J7" s="238"/>
      <c r="K7" s="237"/>
      <c r="L7" s="41"/>
      <c r="M7" s="293"/>
      <c r="N7" s="47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</row>
    <row r="8" spans="2:43" x14ac:dyDescent="0.25">
      <c r="C8" s="260" t="s">
        <v>92</v>
      </c>
      <c r="D8" s="306">
        <v>123068000</v>
      </c>
      <c r="E8" s="268">
        <v>2.1134845982370072E-11</v>
      </c>
      <c r="F8" s="261">
        <v>0.21099999999999999</v>
      </c>
      <c r="G8" s="48"/>
      <c r="H8" s="23"/>
      <c r="I8" s="23"/>
      <c r="J8" s="23"/>
      <c r="K8" s="46"/>
      <c r="L8" s="41"/>
      <c r="M8" s="293"/>
      <c r="N8" s="47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</row>
    <row r="9" spans="2:43" x14ac:dyDescent="0.25">
      <c r="C9" s="260" t="s">
        <v>112</v>
      </c>
      <c r="D9" s="306">
        <v>142880000</v>
      </c>
      <c r="E9" s="268">
        <v>1.8893859444982547E-11</v>
      </c>
      <c r="F9" s="261">
        <v>0.1673</v>
      </c>
      <c r="G9" s="48"/>
      <c r="H9" s="23"/>
      <c r="I9" s="23"/>
      <c r="J9" s="23"/>
      <c r="K9" s="46"/>
      <c r="L9" s="41"/>
      <c r="M9" s="293"/>
      <c r="N9" s="47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</row>
    <row r="10" spans="2:43" ht="15.75" thickBot="1" x14ac:dyDescent="0.3">
      <c r="C10" s="262" t="s">
        <v>77</v>
      </c>
      <c r="D10" s="348">
        <v>0.63600000000000001</v>
      </c>
      <c r="E10" s="349"/>
      <c r="F10" s="350"/>
      <c r="G10" s="48"/>
      <c r="H10" s="23"/>
      <c r="I10" s="23"/>
      <c r="J10" s="23"/>
      <c r="K10" s="46"/>
      <c r="L10" s="41"/>
      <c r="M10" s="293"/>
      <c r="N10" s="47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</row>
    <row r="11" spans="2:43" ht="15.75" thickBot="1" x14ac:dyDescent="0.3">
      <c r="F11" s="41"/>
      <c r="G11" s="41"/>
      <c r="H11" s="41"/>
      <c r="I11" s="41"/>
      <c r="J11" s="41"/>
      <c r="K11" s="46"/>
      <c r="L11" s="41"/>
      <c r="M11" s="42"/>
      <c r="N11" s="47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</row>
    <row r="12" spans="2:43" ht="15" customHeight="1" thickBot="1" x14ac:dyDescent="0.3">
      <c r="B12" s="319" t="s">
        <v>75</v>
      </c>
      <c r="C12" s="321" t="s">
        <v>52</v>
      </c>
      <c r="D12" s="321" t="s">
        <v>68</v>
      </c>
      <c r="E12" s="321" t="s">
        <v>105</v>
      </c>
      <c r="F12" s="321" t="s">
        <v>123</v>
      </c>
      <c r="G12" s="321" t="s">
        <v>78</v>
      </c>
      <c r="H12" s="323" t="s">
        <v>76</v>
      </c>
      <c r="I12" s="325" t="s">
        <v>113</v>
      </c>
      <c r="J12" s="326"/>
      <c r="K12" s="326"/>
      <c r="L12" s="326"/>
      <c r="M12" s="326"/>
      <c r="N12" s="326"/>
      <c r="O12" s="327"/>
      <c r="P12" s="325" t="s">
        <v>114</v>
      </c>
      <c r="Q12" s="326"/>
      <c r="R12" s="326"/>
      <c r="S12" s="326"/>
      <c r="T12" s="326"/>
      <c r="U12" s="326"/>
      <c r="V12" s="327"/>
      <c r="W12" s="343" t="s">
        <v>82</v>
      </c>
      <c r="X12" s="344"/>
      <c r="Y12" s="344"/>
      <c r="Z12" s="344"/>
      <c r="AA12" s="344"/>
      <c r="AB12" s="344"/>
      <c r="AC12" s="344"/>
      <c r="AD12" s="343" t="s">
        <v>115</v>
      </c>
      <c r="AE12" s="344"/>
      <c r="AF12" s="343"/>
      <c r="AG12" s="344"/>
      <c r="AH12" s="344"/>
      <c r="AI12" s="344"/>
      <c r="AJ12" s="344"/>
      <c r="AK12" s="343" t="s">
        <v>83</v>
      </c>
      <c r="AL12" s="344"/>
      <c r="AM12" s="343"/>
      <c r="AN12" s="344"/>
      <c r="AO12" s="344"/>
      <c r="AP12" s="344"/>
      <c r="AQ12" s="351"/>
    </row>
    <row r="13" spans="2:43" ht="51" customHeight="1" x14ac:dyDescent="0.25">
      <c r="B13" s="320"/>
      <c r="C13" s="322"/>
      <c r="D13" s="322"/>
      <c r="E13" s="322"/>
      <c r="F13" s="322"/>
      <c r="G13" s="322"/>
      <c r="H13" s="324"/>
      <c r="I13" s="328" t="s">
        <v>80</v>
      </c>
      <c r="J13" s="331" t="s">
        <v>122</v>
      </c>
      <c r="K13" s="337" t="s">
        <v>117</v>
      </c>
      <c r="L13" s="331" t="s">
        <v>116</v>
      </c>
      <c r="M13" s="340" t="s">
        <v>73</v>
      </c>
      <c r="N13" s="213" t="s">
        <v>79</v>
      </c>
      <c r="O13" s="334" t="s">
        <v>121</v>
      </c>
      <c r="P13" s="328" t="s">
        <v>80</v>
      </c>
      <c r="Q13" s="331" t="s">
        <v>122</v>
      </c>
      <c r="R13" s="337" t="s">
        <v>117</v>
      </c>
      <c r="S13" s="331" t="s">
        <v>116</v>
      </c>
      <c r="T13" s="340" t="s">
        <v>73</v>
      </c>
      <c r="U13" s="205" t="s">
        <v>79</v>
      </c>
      <c r="V13" s="334" t="s">
        <v>91</v>
      </c>
      <c r="W13" s="328" t="s">
        <v>80</v>
      </c>
      <c r="X13" s="331" t="s">
        <v>122</v>
      </c>
      <c r="Y13" s="337" t="s">
        <v>117</v>
      </c>
      <c r="Z13" s="331" t="s">
        <v>116</v>
      </c>
      <c r="AA13" s="340" t="s">
        <v>73</v>
      </c>
      <c r="AB13" s="205" t="s">
        <v>79</v>
      </c>
      <c r="AC13" s="345" t="s">
        <v>93</v>
      </c>
      <c r="AD13" s="328" t="s">
        <v>80</v>
      </c>
      <c r="AE13" s="331" t="s">
        <v>122</v>
      </c>
      <c r="AF13" s="337" t="s">
        <v>117</v>
      </c>
      <c r="AG13" s="331" t="s">
        <v>116</v>
      </c>
      <c r="AH13" s="340" t="s">
        <v>73</v>
      </c>
      <c r="AI13" s="257" t="s">
        <v>79</v>
      </c>
      <c r="AJ13" s="345" t="s">
        <v>120</v>
      </c>
      <c r="AK13" s="352" t="s">
        <v>80</v>
      </c>
      <c r="AL13" s="354" t="s">
        <v>122</v>
      </c>
      <c r="AM13" s="353" t="s">
        <v>117</v>
      </c>
      <c r="AN13" s="354" t="s">
        <v>116</v>
      </c>
      <c r="AO13" s="355" t="s">
        <v>73</v>
      </c>
      <c r="AP13" s="310" t="s">
        <v>79</v>
      </c>
      <c r="AQ13" s="356" t="s">
        <v>95</v>
      </c>
    </row>
    <row r="14" spans="2:43" ht="15.75" thickBot="1" x14ac:dyDescent="0.3">
      <c r="B14" s="320"/>
      <c r="C14" s="322"/>
      <c r="D14" s="322"/>
      <c r="E14" s="322"/>
      <c r="F14" s="322"/>
      <c r="G14" s="322"/>
      <c r="H14" s="324"/>
      <c r="I14" s="329"/>
      <c r="J14" s="332"/>
      <c r="K14" s="338"/>
      <c r="L14" s="332"/>
      <c r="M14" s="341"/>
      <c r="N14" s="311">
        <f>F9</f>
        <v>0.1673</v>
      </c>
      <c r="O14" s="335"/>
      <c r="P14" s="329"/>
      <c r="Q14" s="332"/>
      <c r="R14" s="338"/>
      <c r="S14" s="332"/>
      <c r="T14" s="341"/>
      <c r="U14" s="206">
        <f>F8</f>
        <v>0.21099999999999999</v>
      </c>
      <c r="V14" s="335"/>
      <c r="W14" s="329"/>
      <c r="X14" s="332"/>
      <c r="Y14" s="338"/>
      <c r="Z14" s="332"/>
      <c r="AA14" s="341"/>
      <c r="AB14" s="206">
        <f>F7</f>
        <v>0.26090000000000002</v>
      </c>
      <c r="AC14" s="346"/>
      <c r="AD14" s="329"/>
      <c r="AE14" s="332"/>
      <c r="AF14" s="338"/>
      <c r="AG14" s="332"/>
      <c r="AH14" s="341"/>
      <c r="AI14" s="311">
        <f>F6</f>
        <v>0.32900000000000001</v>
      </c>
      <c r="AJ14" s="346"/>
      <c r="AK14" s="329"/>
      <c r="AL14" s="332"/>
      <c r="AM14" s="338"/>
      <c r="AN14" s="332"/>
      <c r="AO14" s="341"/>
      <c r="AP14" s="311">
        <f>F5</f>
        <v>0.4148</v>
      </c>
      <c r="AQ14" s="335"/>
    </row>
    <row r="15" spans="2:43" ht="15.75" thickBot="1" x14ac:dyDescent="0.3">
      <c r="B15" s="320"/>
      <c r="C15" s="322"/>
      <c r="D15" s="322"/>
      <c r="E15" s="322"/>
      <c r="F15" s="322"/>
      <c r="G15" s="322"/>
      <c r="H15" s="324"/>
      <c r="I15" s="330"/>
      <c r="J15" s="333"/>
      <c r="K15" s="339"/>
      <c r="L15" s="333"/>
      <c r="M15" s="342"/>
      <c r="N15" s="289">
        <f>E9</f>
        <v>1.8893859444982547E-11</v>
      </c>
      <c r="O15" s="336"/>
      <c r="P15" s="330"/>
      <c r="Q15" s="333"/>
      <c r="R15" s="339"/>
      <c r="S15" s="333"/>
      <c r="T15" s="342"/>
      <c r="U15" s="289">
        <f>E8</f>
        <v>2.1134845982370072E-11</v>
      </c>
      <c r="V15" s="336"/>
      <c r="W15" s="330"/>
      <c r="X15" s="333"/>
      <c r="Y15" s="339"/>
      <c r="Z15" s="333"/>
      <c r="AA15" s="342"/>
      <c r="AB15" s="289">
        <f>E7</f>
        <v>2.3819712325434386E-11</v>
      </c>
      <c r="AC15" s="346"/>
      <c r="AD15" s="330"/>
      <c r="AE15" s="333"/>
      <c r="AF15" s="339"/>
      <c r="AG15" s="333"/>
      <c r="AH15" s="342"/>
      <c r="AI15" s="289">
        <f>E6</f>
        <v>2.7224624772812804E-11</v>
      </c>
      <c r="AJ15" s="347"/>
      <c r="AK15" s="329"/>
      <c r="AL15" s="332"/>
      <c r="AM15" s="338"/>
      <c r="AN15" s="332"/>
      <c r="AO15" s="341"/>
      <c r="AP15" s="289">
        <f>E5</f>
        <v>3.1504180762288342E-11</v>
      </c>
      <c r="AQ15" s="335"/>
    </row>
    <row r="16" spans="2:43" ht="25.5" x14ac:dyDescent="0.25">
      <c r="B16" s="258"/>
      <c r="C16" s="266"/>
      <c r="D16" s="266"/>
      <c r="E16" s="266"/>
      <c r="F16" s="254"/>
      <c r="G16" s="254"/>
      <c r="H16" s="255"/>
      <c r="I16" s="247"/>
      <c r="J16" s="248"/>
      <c r="K16" s="249"/>
      <c r="L16" s="248"/>
      <c r="M16" s="250"/>
      <c r="N16" s="251" t="s">
        <v>118</v>
      </c>
      <c r="O16" s="252" t="s">
        <v>112</v>
      </c>
      <c r="P16" s="246"/>
      <c r="Q16" s="194"/>
      <c r="R16" s="244"/>
      <c r="S16" s="194"/>
      <c r="T16" s="195"/>
      <c r="U16" s="245" t="s">
        <v>102</v>
      </c>
      <c r="V16" s="199" t="s">
        <v>92</v>
      </c>
      <c r="W16" s="208"/>
      <c r="X16" s="210"/>
      <c r="Y16" s="202"/>
      <c r="Z16" s="203"/>
      <c r="AA16" s="204"/>
      <c r="AB16" s="56" t="s">
        <v>99</v>
      </c>
      <c r="AC16" s="209" t="s">
        <v>94</v>
      </c>
      <c r="AD16" s="207"/>
      <c r="AE16" s="200"/>
      <c r="AF16" s="212"/>
      <c r="AG16" s="200"/>
      <c r="AH16" s="201"/>
      <c r="AI16" s="85" t="s">
        <v>119</v>
      </c>
      <c r="AJ16" s="198" t="s">
        <v>111</v>
      </c>
      <c r="AK16" s="312"/>
      <c r="AL16" s="211"/>
      <c r="AM16" s="214"/>
      <c r="AN16" s="211"/>
      <c r="AO16" s="215"/>
      <c r="AP16" s="216" t="s">
        <v>100</v>
      </c>
      <c r="AQ16" s="313" t="s">
        <v>96</v>
      </c>
    </row>
    <row r="17" spans="2:43" x14ac:dyDescent="0.25">
      <c r="B17" s="294">
        <v>44</v>
      </c>
      <c r="C17" s="295">
        <v>3</v>
      </c>
      <c r="D17" s="296">
        <v>1</v>
      </c>
      <c r="E17" s="296">
        <v>0</v>
      </c>
      <c r="F17" s="49">
        <v>1</v>
      </c>
      <c r="G17" s="57">
        <v>0.9</v>
      </c>
      <c r="H17" s="220">
        <f>IF(C17=3,((F17*1000000)/(SQRT(3)*B17*1000*D17)),IF(C17=2,((F17*1000000)/(2*B17*1000*D17)),IF(C17=1,((F17*1000000)/(B17*1000*D17)),0)))*1.1</f>
        <v>14.433756729740644</v>
      </c>
      <c r="I17" s="222">
        <v>220</v>
      </c>
      <c r="J17" s="223">
        <f>(F17*1000)*(I17*1000)</f>
        <v>220000000</v>
      </c>
      <c r="K17" s="224">
        <f t="shared" ref="K17:K36" si="0">IF(C17=3,3*H17^2*$N$14*I17*(0.7*($D$10^2)+0.3*$D$10),IF(C17=2,2*H17^2*$N$14*I17*(0.7*($D$10^2)+0.3*$D$10),IF(C17=1,H17^2*$N$14*I17*(0.7*($D$10^2)+0.3*$D$10))))</f>
        <v>10902.562902</v>
      </c>
      <c r="L17" s="225">
        <f>F17*G17*1000000</f>
        <v>900000</v>
      </c>
      <c r="M17" s="235">
        <f>(K17/L17)</f>
        <v>1.211395878E-2</v>
      </c>
      <c r="N17" s="233">
        <f>(J17*$N$15)</f>
        <v>4.1566490778961601E-3</v>
      </c>
      <c r="O17" s="226">
        <f>((C17*D17)+E17)*I17*$D$9</f>
        <v>94300800000</v>
      </c>
      <c r="P17" s="222">
        <v>174</v>
      </c>
      <c r="Q17" s="223">
        <f>(F17*1000)*(P17*1000)</f>
        <v>174000000</v>
      </c>
      <c r="R17" s="224">
        <f>IF(C17=3,3*H17^2*$U$14*P17*(0.7*($D$10^2)+0.3*$D$10),IF(C17=2,2*H17^2*$U$14*P17*(0.7*($D$10^2)+0.3*$D$10),IF(C17=1,H17^2*$U$14*P17*(0.7*($D$10^2)+0.3*$D$10))))</f>
        <v>10875.310938000001</v>
      </c>
      <c r="S17" s="225">
        <f>F17*G17*1000000</f>
        <v>900000</v>
      </c>
      <c r="T17" s="235">
        <f>(R17/S17)</f>
        <v>1.2083678820000001E-2</v>
      </c>
      <c r="U17" s="233">
        <f>(Q17*$U$15)</f>
        <v>3.6774632009323924E-3</v>
      </c>
      <c r="V17" s="226">
        <f>((C17*D17)+E17)*P17*$D$8</f>
        <v>64241496000</v>
      </c>
      <c r="W17" s="222">
        <v>141</v>
      </c>
      <c r="X17" s="223">
        <f>(F17*1000)*(W17*1000)</f>
        <v>141000000</v>
      </c>
      <c r="Y17" s="224">
        <f>IF(C17=3,3*H17^2*$AB$14*W17*(0.7*($D$10^2)+0.3*$D$10),IF(C17=2,2*H17^2*$AB$14*W17*(0.7*($D$10^2)+0.3*$D$10),IF(C17=1,H17^2*$AB$14*W17*(0.7*($D$10^2)+0.3*$D$10))))</f>
        <v>10896.9051573</v>
      </c>
      <c r="Z17" s="225">
        <f>F17*G17*1000000</f>
        <v>900000</v>
      </c>
      <c r="AA17" s="235">
        <f>(Y17/Z17)</f>
        <v>1.2107672397E-2</v>
      </c>
      <c r="AB17" s="233">
        <f>(X17*$AB$15)</f>
        <v>3.3585794378862485E-3</v>
      </c>
      <c r="AC17" s="226">
        <f>((C17*D17)+E17)*W17*$D$7</f>
        <v>43569846000</v>
      </c>
      <c r="AD17" s="222">
        <v>112</v>
      </c>
      <c r="AE17" s="223">
        <f>(F17*1000)*(AD17*1000)</f>
        <v>112000000</v>
      </c>
      <c r="AF17" s="224">
        <f>IF(C17=3,3*H17^2*$AI$14*AD17*(0.7*($D$10^2)+0.3*$D$10),IF(C17=2,2*H17^2*$AI$14*AD17*(0.7*($D$10^2)+0.3*$D$10),IF(C17=1,H17^2*$AI$14*AD17*(0.7*($D$10^2)+0.3*$D$10))))</f>
        <v>10915.004016000001</v>
      </c>
      <c r="AG17" s="225">
        <f>F17*G17*1000000</f>
        <v>900000</v>
      </c>
      <c r="AH17" s="235">
        <f>(AF17/AG17)</f>
        <v>1.2127782240000001E-2</v>
      </c>
      <c r="AI17" s="233">
        <f>(AE17*$AI$15)</f>
        <v>3.0491579745550342E-3</v>
      </c>
      <c r="AJ17" s="226">
        <f>((C17*D17)+E17)*AD17*$D$6</f>
        <v>29402688000</v>
      </c>
      <c r="AK17" s="222">
        <v>88</v>
      </c>
      <c r="AL17" s="223">
        <f>(F17*1000)*(AK17*1000)</f>
        <v>88000000</v>
      </c>
      <c r="AM17" s="224">
        <f>IF(C17=3,3*H17^2*$AP$14*AK17*(0.7*($D$10^2)+0.3*$D$10),IF(C17=2,2*H17^2*$AP$14*AK17*(0.7*($D$10^2)+0.3*$D$10),IF(C17=1,H17^2*$AP$14*AK17*(0.7*($D$10^2)+0.3*$D$10))))</f>
        <v>10812.6314208</v>
      </c>
      <c r="AN17" s="225">
        <f>F17*G17*1000000</f>
        <v>900000</v>
      </c>
      <c r="AO17" s="235">
        <f>(AM17/AN17)</f>
        <v>1.2014034912E-2</v>
      </c>
      <c r="AP17" s="233">
        <f>(AL17*$AP$15)</f>
        <v>2.772367907081374E-3</v>
      </c>
      <c r="AQ17" s="226">
        <f>((C17*D17)+E17)*AK17*$D$5</f>
        <v>19414032000</v>
      </c>
    </row>
    <row r="18" spans="2:43" x14ac:dyDescent="0.25">
      <c r="B18" s="294">
        <v>44</v>
      </c>
      <c r="C18" s="295">
        <v>3</v>
      </c>
      <c r="D18" s="296">
        <v>1</v>
      </c>
      <c r="E18" s="296">
        <v>0</v>
      </c>
      <c r="F18" s="49">
        <v>2</v>
      </c>
      <c r="G18" s="57">
        <v>0.9</v>
      </c>
      <c r="H18" s="220">
        <f t="shared" ref="H18:H36" si="1">IF(C18=3,((F18*1000000)/(SQRT(3)*B18*1000*D18)),IF(C18=2,((F18*1000000)/(2*B18*1000*D18)),IF(C18=1,((F18*1000000)/(B18*1000*D18)),0)))*1.1</f>
        <v>28.867513459481287</v>
      </c>
      <c r="I18" s="222">
        <v>110</v>
      </c>
      <c r="J18" s="223">
        <f t="shared" ref="J18:J36" si="2">(F18*1000)*(I18*1000)</f>
        <v>220000000</v>
      </c>
      <c r="K18" s="224">
        <f t="shared" si="0"/>
        <v>21805.125803999999</v>
      </c>
      <c r="L18" s="225">
        <f t="shared" ref="L18:L36" si="3">F18*G18*1000000</f>
        <v>1800000</v>
      </c>
      <c r="M18" s="235">
        <f t="shared" ref="M18:M33" si="4">(K18/L18)</f>
        <v>1.211395878E-2</v>
      </c>
      <c r="N18" s="233">
        <f t="shared" ref="N18:N36" si="5">(J18*$N$15)</f>
        <v>4.1566490778961601E-3</v>
      </c>
      <c r="O18" s="226">
        <f t="shared" ref="O18:O36" si="6">((C18*D18)+E18)*I18*$D$9</f>
        <v>47150400000</v>
      </c>
      <c r="P18" s="222">
        <v>87</v>
      </c>
      <c r="Q18" s="223">
        <f t="shared" ref="Q18:Q36" si="7">(F18*1000)*(P18*1000)</f>
        <v>174000000</v>
      </c>
      <c r="R18" s="224">
        <f t="shared" ref="R18:R36" si="8">IF(C18=3,3*H18^2*$U$14*P18*(0.7*($D$10^2)+0.3*$D$10),IF(C18=2,2*H18^2*$U$14*P18*(0.7*($D$10^2)+0.3*$D$10),IF(C18=1,H18^2*$U$14*P18*(0.7*($D$10^2)+0.3*$D$10))))</f>
        <v>21750.621876000001</v>
      </c>
      <c r="S18" s="225">
        <f t="shared" ref="S18:S36" si="9">F18*G18*1000000</f>
        <v>1800000</v>
      </c>
      <c r="T18" s="235">
        <f t="shared" ref="T18:T36" si="10">(R18/S18)</f>
        <v>1.2083678820000001E-2</v>
      </c>
      <c r="U18" s="233">
        <f t="shared" ref="U18:U36" si="11">(Q18*$U$15)</f>
        <v>3.6774632009323924E-3</v>
      </c>
      <c r="V18" s="226">
        <f t="shared" ref="V18:V36" si="12">((C18*D18)+E18)*P18*$D$8</f>
        <v>32120748000</v>
      </c>
      <c r="W18" s="222">
        <v>70</v>
      </c>
      <c r="X18" s="223">
        <f t="shared" ref="X18:X36" si="13">(F18*1000)*(W18*1000)</f>
        <v>140000000</v>
      </c>
      <c r="Y18" s="224">
        <f t="shared" ref="Y18:Y36" si="14">IF(C18=3,3*H18^2*$AB$14*W18*(0.7*($D$10^2)+0.3*$D$10),IF(C18=2,2*H18^2*$AB$14*W18*(0.7*($D$10^2)+0.3*$D$10),IF(C18=1,H18^2*$AB$14*W18*(0.7*($D$10^2)+0.3*$D$10))))</f>
        <v>21639.244284</v>
      </c>
      <c r="Z18" s="225">
        <f t="shared" ref="Z18:Z36" si="15">F18*G18*1000000</f>
        <v>1800000</v>
      </c>
      <c r="AA18" s="235">
        <f t="shared" ref="AA18:AA36" si="16">(Y18/Z18)</f>
        <v>1.202180238E-2</v>
      </c>
      <c r="AB18" s="233">
        <f t="shared" ref="AB18:AB36" si="17">(X18*$AB$15)</f>
        <v>3.3347597255608142E-3</v>
      </c>
      <c r="AC18" s="226">
        <f t="shared" ref="AC18:AC36" si="18">((C18*D18)+E18)*W18*$D$7</f>
        <v>21630420000</v>
      </c>
      <c r="AD18" s="222">
        <v>56</v>
      </c>
      <c r="AE18" s="223">
        <f t="shared" ref="AE18:AE36" si="19">(F18*1000)*(AD18*1000)</f>
        <v>112000000</v>
      </c>
      <c r="AF18" s="224">
        <f t="shared" ref="AF18:AF36" si="20">IF(C18=3,3*H18^2*$AI$14*AD18*(0.7*($D$10^2)+0.3*$D$10),IF(C18=2,2*H18^2*$AI$14*AD18*(0.7*($D$10^2)+0.3*$D$10),IF(C18=1,H18^2*$AI$14*AD18*(0.7*($D$10^2)+0.3*$D$10))))</f>
        <v>21830.008032000002</v>
      </c>
      <c r="AG18" s="225">
        <f t="shared" ref="AG18:AG36" si="21">F18*G18*1000000</f>
        <v>1800000</v>
      </c>
      <c r="AH18" s="235">
        <f t="shared" ref="AH18:AH36" si="22">(AF18/AG18)</f>
        <v>1.2127782240000001E-2</v>
      </c>
      <c r="AI18" s="233">
        <f t="shared" ref="AI18:AI36" si="23">(AE18*$AI$15)</f>
        <v>3.0491579745550342E-3</v>
      </c>
      <c r="AJ18" s="226">
        <f t="shared" ref="AJ18:AJ36" si="24">((C18*D18)+E18)*AD18*$D$6</f>
        <v>14701344000</v>
      </c>
      <c r="AK18" s="222">
        <v>44</v>
      </c>
      <c r="AL18" s="223">
        <f t="shared" ref="AL18:AL36" si="25">(F18*1000)*(AK18*1000)</f>
        <v>88000000</v>
      </c>
      <c r="AM18" s="224">
        <f t="shared" ref="AM18:AM36" si="26">IF(C18=3,3*H18^2*$AP$14*AK18*(0.7*($D$10^2)+0.3*$D$10),IF(C18=2,2*H18^2*$AP$14*AK18*(0.7*($D$10^2)+0.3*$D$10),IF(C18=1,H18^2*$AP$14*AK18*(0.7*($D$10^2)+0.3*$D$10))))</f>
        <v>21625.262841600001</v>
      </c>
      <c r="AN18" s="225">
        <f t="shared" ref="AN18:AN36" si="27">F18*G18*1000000</f>
        <v>1800000</v>
      </c>
      <c r="AO18" s="235">
        <f t="shared" ref="AO18:AO36" si="28">(AM18/AN18)</f>
        <v>1.2014034912E-2</v>
      </c>
      <c r="AP18" s="233">
        <f t="shared" ref="AP18:AP36" si="29">(AL18*$AP$15)</f>
        <v>2.772367907081374E-3</v>
      </c>
      <c r="AQ18" s="226">
        <f t="shared" ref="AQ18:AQ36" si="30">((C18*D18)+E18)*AK18*$D$5</f>
        <v>9707016000</v>
      </c>
    </row>
    <row r="19" spans="2:43" x14ac:dyDescent="0.25">
      <c r="B19" s="294">
        <v>44</v>
      </c>
      <c r="C19" s="295">
        <v>3</v>
      </c>
      <c r="D19" s="296">
        <v>1</v>
      </c>
      <c r="E19" s="296">
        <v>0</v>
      </c>
      <c r="F19" s="49">
        <v>3</v>
      </c>
      <c r="G19" s="57">
        <v>0.9</v>
      </c>
      <c r="H19" s="220">
        <f t="shared" si="1"/>
        <v>43.301270189221931</v>
      </c>
      <c r="I19" s="222">
        <v>73</v>
      </c>
      <c r="J19" s="223">
        <f t="shared" si="2"/>
        <v>219000000</v>
      </c>
      <c r="K19" s="224">
        <f t="shared" si="0"/>
        <v>32559.0173937</v>
      </c>
      <c r="L19" s="225">
        <f t="shared" si="3"/>
        <v>2700000</v>
      </c>
      <c r="M19" s="235">
        <f t="shared" si="4"/>
        <v>1.2058895331E-2</v>
      </c>
      <c r="N19" s="233">
        <f t="shared" si="5"/>
        <v>4.1377552184511781E-3</v>
      </c>
      <c r="O19" s="226">
        <f t="shared" si="6"/>
        <v>31290720000</v>
      </c>
      <c r="P19" s="222">
        <v>58</v>
      </c>
      <c r="Q19" s="223">
        <f t="shared" si="7"/>
        <v>174000000</v>
      </c>
      <c r="R19" s="224">
        <f t="shared" si="8"/>
        <v>32625.932814</v>
      </c>
      <c r="S19" s="225">
        <f t="shared" si="9"/>
        <v>2700000</v>
      </c>
      <c r="T19" s="235">
        <f t="shared" si="10"/>
        <v>1.2083678820000001E-2</v>
      </c>
      <c r="U19" s="233">
        <f t="shared" si="11"/>
        <v>3.6774632009323924E-3</v>
      </c>
      <c r="V19" s="226">
        <f t="shared" si="12"/>
        <v>21413832000</v>
      </c>
      <c r="W19" s="222">
        <v>47</v>
      </c>
      <c r="X19" s="223">
        <f t="shared" si="13"/>
        <v>141000000</v>
      </c>
      <c r="Y19" s="224">
        <f t="shared" si="14"/>
        <v>32690.715471900006</v>
      </c>
      <c r="Z19" s="225">
        <f t="shared" si="15"/>
        <v>2700000</v>
      </c>
      <c r="AA19" s="235">
        <f t="shared" si="16"/>
        <v>1.2107672397000002E-2</v>
      </c>
      <c r="AB19" s="233">
        <f t="shared" si="17"/>
        <v>3.3585794378862485E-3</v>
      </c>
      <c r="AC19" s="226">
        <f t="shared" si="18"/>
        <v>14523282000</v>
      </c>
      <c r="AD19" s="222">
        <v>37</v>
      </c>
      <c r="AE19" s="223">
        <f t="shared" si="19"/>
        <v>111000000</v>
      </c>
      <c r="AF19" s="224">
        <f t="shared" si="20"/>
        <v>32452.645869</v>
      </c>
      <c r="AG19" s="225">
        <f t="shared" si="21"/>
        <v>2700000</v>
      </c>
      <c r="AH19" s="235">
        <f t="shared" si="22"/>
        <v>1.2019498470000001E-2</v>
      </c>
      <c r="AI19" s="233">
        <f t="shared" si="23"/>
        <v>3.0219333497822211E-3</v>
      </c>
      <c r="AJ19" s="226">
        <f t="shared" si="24"/>
        <v>9713388000</v>
      </c>
      <c r="AK19" s="222">
        <v>29</v>
      </c>
      <c r="AL19" s="223">
        <f t="shared" si="25"/>
        <v>87000000</v>
      </c>
      <c r="AM19" s="224">
        <f t="shared" si="26"/>
        <v>32069.2818276</v>
      </c>
      <c r="AN19" s="225">
        <f t="shared" si="27"/>
        <v>2700000</v>
      </c>
      <c r="AO19" s="235">
        <f t="shared" si="28"/>
        <v>1.1877511788000001E-2</v>
      </c>
      <c r="AP19" s="233">
        <f t="shared" si="29"/>
        <v>2.7408637263190857E-3</v>
      </c>
      <c r="AQ19" s="226">
        <f t="shared" si="30"/>
        <v>6397806000</v>
      </c>
    </row>
    <row r="20" spans="2:43" x14ac:dyDescent="0.25">
      <c r="B20" s="294">
        <v>44</v>
      </c>
      <c r="C20" s="295">
        <v>3</v>
      </c>
      <c r="D20" s="296">
        <v>1</v>
      </c>
      <c r="E20" s="296">
        <v>0</v>
      </c>
      <c r="F20" s="49">
        <v>4</v>
      </c>
      <c r="G20" s="57">
        <v>0.9</v>
      </c>
      <c r="H20" s="220">
        <f t="shared" si="1"/>
        <v>57.735026918962575</v>
      </c>
      <c r="I20" s="222">
        <v>55</v>
      </c>
      <c r="J20" s="223">
        <f t="shared" si="2"/>
        <v>220000000</v>
      </c>
      <c r="K20" s="224">
        <f t="shared" si="0"/>
        <v>43610.251607999999</v>
      </c>
      <c r="L20" s="225">
        <f t="shared" si="3"/>
        <v>3600000</v>
      </c>
      <c r="M20" s="235">
        <f t="shared" si="4"/>
        <v>1.211395878E-2</v>
      </c>
      <c r="N20" s="233">
        <f t="shared" si="5"/>
        <v>4.1566490778961601E-3</v>
      </c>
      <c r="O20" s="226">
        <f t="shared" si="6"/>
        <v>23575200000</v>
      </c>
      <c r="P20" s="222">
        <v>43</v>
      </c>
      <c r="Q20" s="223">
        <f t="shared" si="7"/>
        <v>172000000</v>
      </c>
      <c r="R20" s="224">
        <f t="shared" si="8"/>
        <v>43001.229456000001</v>
      </c>
      <c r="S20" s="225">
        <f t="shared" si="9"/>
        <v>3600000</v>
      </c>
      <c r="T20" s="235">
        <f t="shared" si="10"/>
        <v>1.1944785960000001E-2</v>
      </c>
      <c r="U20" s="233">
        <f t="shared" si="11"/>
        <v>3.6351935089676524E-3</v>
      </c>
      <c r="V20" s="226">
        <f t="shared" si="12"/>
        <v>15875772000</v>
      </c>
      <c r="W20" s="222">
        <v>35</v>
      </c>
      <c r="X20" s="223">
        <f t="shared" si="13"/>
        <v>140000000</v>
      </c>
      <c r="Y20" s="224">
        <f t="shared" si="14"/>
        <v>43278.488568000001</v>
      </c>
      <c r="Z20" s="225">
        <f t="shared" si="15"/>
        <v>3600000</v>
      </c>
      <c r="AA20" s="235">
        <f t="shared" si="16"/>
        <v>1.202180238E-2</v>
      </c>
      <c r="AB20" s="233">
        <f t="shared" si="17"/>
        <v>3.3347597255608142E-3</v>
      </c>
      <c r="AC20" s="226">
        <f t="shared" si="18"/>
        <v>10815210000</v>
      </c>
      <c r="AD20" s="222">
        <v>28</v>
      </c>
      <c r="AE20" s="223">
        <f t="shared" si="19"/>
        <v>112000000</v>
      </c>
      <c r="AF20" s="224">
        <f t="shared" si="20"/>
        <v>43660.016064000003</v>
      </c>
      <c r="AG20" s="225">
        <f t="shared" si="21"/>
        <v>3600000</v>
      </c>
      <c r="AH20" s="235">
        <f t="shared" si="22"/>
        <v>1.2127782240000001E-2</v>
      </c>
      <c r="AI20" s="233">
        <f t="shared" si="23"/>
        <v>3.0491579745550342E-3</v>
      </c>
      <c r="AJ20" s="226">
        <f t="shared" si="24"/>
        <v>7350672000</v>
      </c>
      <c r="AK20" s="222">
        <v>22</v>
      </c>
      <c r="AL20" s="223">
        <f t="shared" si="25"/>
        <v>88000000</v>
      </c>
      <c r="AM20" s="224">
        <f t="shared" si="26"/>
        <v>43250.525683200001</v>
      </c>
      <c r="AN20" s="225">
        <f t="shared" si="27"/>
        <v>3600000</v>
      </c>
      <c r="AO20" s="235">
        <f t="shared" si="28"/>
        <v>1.2014034912E-2</v>
      </c>
      <c r="AP20" s="233">
        <f t="shared" si="29"/>
        <v>2.772367907081374E-3</v>
      </c>
      <c r="AQ20" s="226">
        <f t="shared" si="30"/>
        <v>4853508000</v>
      </c>
    </row>
    <row r="21" spans="2:43" x14ac:dyDescent="0.25">
      <c r="B21" s="294">
        <v>44</v>
      </c>
      <c r="C21" s="295">
        <v>3</v>
      </c>
      <c r="D21" s="296">
        <v>1</v>
      </c>
      <c r="E21" s="296">
        <v>0</v>
      </c>
      <c r="F21" s="49">
        <v>5</v>
      </c>
      <c r="G21" s="57">
        <v>0.9</v>
      </c>
      <c r="H21" s="220">
        <f t="shared" si="1"/>
        <v>72.168783648703226</v>
      </c>
      <c r="I21" s="222">
        <v>44</v>
      </c>
      <c r="J21" s="223">
        <f t="shared" si="2"/>
        <v>220000000</v>
      </c>
      <c r="K21" s="224">
        <f t="shared" si="0"/>
        <v>54512.814510000011</v>
      </c>
      <c r="L21" s="225">
        <f t="shared" si="3"/>
        <v>4500000</v>
      </c>
      <c r="M21" s="235">
        <f t="shared" si="4"/>
        <v>1.2113958780000003E-2</v>
      </c>
      <c r="N21" s="233">
        <f t="shared" si="5"/>
        <v>4.1566490778961601E-3</v>
      </c>
      <c r="O21" s="226">
        <f t="shared" si="6"/>
        <v>18860160000</v>
      </c>
      <c r="P21" s="222">
        <v>34</v>
      </c>
      <c r="Q21" s="223">
        <f t="shared" si="7"/>
        <v>170000000</v>
      </c>
      <c r="R21" s="224">
        <f t="shared" si="8"/>
        <v>53126.518950000005</v>
      </c>
      <c r="S21" s="225">
        <f t="shared" si="9"/>
        <v>4500000</v>
      </c>
      <c r="T21" s="235">
        <f t="shared" si="10"/>
        <v>1.1805893100000001E-2</v>
      </c>
      <c r="U21" s="233">
        <f t="shared" si="11"/>
        <v>3.592923817002912E-3</v>
      </c>
      <c r="V21" s="226">
        <f t="shared" si="12"/>
        <v>12552936000</v>
      </c>
      <c r="W21" s="222">
        <v>28</v>
      </c>
      <c r="X21" s="223">
        <f t="shared" si="13"/>
        <v>140000000</v>
      </c>
      <c r="Y21" s="224">
        <f t="shared" si="14"/>
        <v>54098.110710000015</v>
      </c>
      <c r="Z21" s="225">
        <f t="shared" si="15"/>
        <v>4500000</v>
      </c>
      <c r="AA21" s="235">
        <f t="shared" si="16"/>
        <v>1.2021802380000004E-2</v>
      </c>
      <c r="AB21" s="233">
        <f t="shared" si="17"/>
        <v>3.3347597255608142E-3</v>
      </c>
      <c r="AC21" s="226">
        <f t="shared" si="18"/>
        <v>8652168000</v>
      </c>
      <c r="AD21" s="222">
        <v>22</v>
      </c>
      <c r="AE21" s="223">
        <f t="shared" si="19"/>
        <v>110000000</v>
      </c>
      <c r="AF21" s="224">
        <f t="shared" si="20"/>
        <v>53600.466150000007</v>
      </c>
      <c r="AG21" s="225">
        <f t="shared" si="21"/>
        <v>4500000</v>
      </c>
      <c r="AH21" s="235">
        <f t="shared" si="22"/>
        <v>1.1911214700000002E-2</v>
      </c>
      <c r="AI21" s="233">
        <f t="shared" si="23"/>
        <v>2.9947087250094084E-3</v>
      </c>
      <c r="AJ21" s="226">
        <f t="shared" si="24"/>
        <v>5775528000</v>
      </c>
      <c r="AK21" s="222">
        <v>17</v>
      </c>
      <c r="AL21" s="223">
        <f t="shared" si="25"/>
        <v>85000000</v>
      </c>
      <c r="AM21" s="224">
        <f t="shared" si="26"/>
        <v>52220.094930000007</v>
      </c>
      <c r="AN21" s="225">
        <f t="shared" si="27"/>
        <v>4500000</v>
      </c>
      <c r="AO21" s="235">
        <f t="shared" si="28"/>
        <v>1.1604465540000001E-2</v>
      </c>
      <c r="AP21" s="233">
        <f t="shared" si="29"/>
        <v>2.6778553647945091E-3</v>
      </c>
      <c r="AQ21" s="226">
        <f t="shared" si="30"/>
        <v>3750438000</v>
      </c>
    </row>
    <row r="22" spans="2:43" x14ac:dyDescent="0.25">
      <c r="B22" s="294">
        <v>44</v>
      </c>
      <c r="C22" s="295">
        <v>3</v>
      </c>
      <c r="D22" s="296">
        <v>1</v>
      </c>
      <c r="E22" s="296">
        <v>0</v>
      </c>
      <c r="F22" s="49">
        <v>6</v>
      </c>
      <c r="G22" s="57">
        <v>0.9</v>
      </c>
      <c r="H22" s="220">
        <f t="shared" si="1"/>
        <v>86.602540378443862</v>
      </c>
      <c r="I22" s="222">
        <v>36</v>
      </c>
      <c r="J22" s="223">
        <f t="shared" si="2"/>
        <v>216000000</v>
      </c>
      <c r="K22" s="224">
        <f t="shared" si="0"/>
        <v>64226.006913600002</v>
      </c>
      <c r="L22" s="225">
        <f t="shared" si="3"/>
        <v>5400000</v>
      </c>
      <c r="M22" s="235">
        <f t="shared" si="4"/>
        <v>1.1893704984000001E-2</v>
      </c>
      <c r="N22" s="233">
        <f t="shared" si="5"/>
        <v>4.0810736401162302E-3</v>
      </c>
      <c r="O22" s="226">
        <f t="shared" si="6"/>
        <v>15431040000</v>
      </c>
      <c r="P22" s="222">
        <v>29</v>
      </c>
      <c r="Q22" s="223">
        <f t="shared" si="7"/>
        <v>174000000</v>
      </c>
      <c r="R22" s="224">
        <f t="shared" si="8"/>
        <v>65251.865628</v>
      </c>
      <c r="S22" s="225">
        <f t="shared" si="9"/>
        <v>5400000</v>
      </c>
      <c r="T22" s="235">
        <f t="shared" si="10"/>
        <v>1.2083678820000001E-2</v>
      </c>
      <c r="U22" s="233">
        <f t="shared" si="11"/>
        <v>3.6774632009323924E-3</v>
      </c>
      <c r="V22" s="226">
        <f t="shared" si="12"/>
        <v>10706916000</v>
      </c>
      <c r="W22" s="222">
        <v>23</v>
      </c>
      <c r="X22" s="223">
        <f t="shared" si="13"/>
        <v>138000000</v>
      </c>
      <c r="Y22" s="224">
        <f t="shared" si="14"/>
        <v>63990.336668400014</v>
      </c>
      <c r="Z22" s="225">
        <f t="shared" si="15"/>
        <v>5400000</v>
      </c>
      <c r="AA22" s="235">
        <f t="shared" si="16"/>
        <v>1.1850062346000003E-2</v>
      </c>
      <c r="AB22" s="233">
        <f t="shared" si="17"/>
        <v>3.2871203009099451E-3</v>
      </c>
      <c r="AC22" s="226">
        <f t="shared" si="18"/>
        <v>7107138000</v>
      </c>
      <c r="AD22" s="222">
        <v>18</v>
      </c>
      <c r="AE22" s="223">
        <f t="shared" si="19"/>
        <v>108000000</v>
      </c>
      <c r="AF22" s="224">
        <f t="shared" si="20"/>
        <v>63151.094664000004</v>
      </c>
      <c r="AG22" s="225">
        <f t="shared" si="21"/>
        <v>5400000</v>
      </c>
      <c r="AH22" s="235">
        <f t="shared" si="22"/>
        <v>1.169464716E-2</v>
      </c>
      <c r="AI22" s="233">
        <f t="shared" si="23"/>
        <v>2.9402594754637827E-3</v>
      </c>
      <c r="AJ22" s="226">
        <f t="shared" si="24"/>
        <v>4725432000</v>
      </c>
      <c r="AK22" s="222">
        <v>14</v>
      </c>
      <c r="AL22" s="223">
        <f t="shared" si="25"/>
        <v>84000000</v>
      </c>
      <c r="AM22" s="224">
        <f t="shared" si="26"/>
        <v>61926.8890464</v>
      </c>
      <c r="AN22" s="225">
        <f t="shared" si="27"/>
        <v>5400000</v>
      </c>
      <c r="AO22" s="235">
        <f t="shared" si="28"/>
        <v>1.1467942416E-2</v>
      </c>
      <c r="AP22" s="233">
        <f t="shared" si="29"/>
        <v>2.6463511840322208E-3</v>
      </c>
      <c r="AQ22" s="226">
        <f t="shared" si="30"/>
        <v>3088596000</v>
      </c>
    </row>
    <row r="23" spans="2:43" x14ac:dyDescent="0.25">
      <c r="B23" s="294">
        <v>44</v>
      </c>
      <c r="C23" s="295">
        <v>3</v>
      </c>
      <c r="D23" s="296">
        <v>1</v>
      </c>
      <c r="E23" s="296">
        <v>0</v>
      </c>
      <c r="F23" s="49">
        <v>7</v>
      </c>
      <c r="G23" s="57">
        <v>0.9</v>
      </c>
      <c r="H23" s="220">
        <f t="shared" si="1"/>
        <v>101.03629710818451</v>
      </c>
      <c r="I23" s="222">
        <v>31</v>
      </c>
      <c r="J23" s="223">
        <f t="shared" si="2"/>
        <v>217000000</v>
      </c>
      <c r="K23" s="224">
        <f t="shared" si="0"/>
        <v>75277.241127900008</v>
      </c>
      <c r="L23" s="225">
        <f t="shared" si="3"/>
        <v>6300000</v>
      </c>
      <c r="M23" s="235">
        <f t="shared" si="4"/>
        <v>1.1948768433000001E-2</v>
      </c>
      <c r="N23" s="233">
        <f t="shared" si="5"/>
        <v>4.0999674995612131E-3</v>
      </c>
      <c r="O23" s="226">
        <f t="shared" si="6"/>
        <v>13287840000</v>
      </c>
      <c r="P23" s="222">
        <v>24</v>
      </c>
      <c r="Q23" s="223">
        <f t="shared" si="7"/>
        <v>168000000</v>
      </c>
      <c r="R23" s="224">
        <f t="shared" si="8"/>
        <v>73502.101512000008</v>
      </c>
      <c r="S23" s="225">
        <f t="shared" si="9"/>
        <v>6300000</v>
      </c>
      <c r="T23" s="235">
        <f t="shared" si="10"/>
        <v>1.1667000240000001E-2</v>
      </c>
      <c r="U23" s="233">
        <f t="shared" si="11"/>
        <v>3.550654125038172E-3</v>
      </c>
      <c r="V23" s="226">
        <f t="shared" si="12"/>
        <v>8860896000</v>
      </c>
      <c r="W23" s="222">
        <v>20</v>
      </c>
      <c r="X23" s="223">
        <f t="shared" si="13"/>
        <v>140000000</v>
      </c>
      <c r="Y23" s="224">
        <f t="shared" si="14"/>
        <v>75737.354994000023</v>
      </c>
      <c r="Z23" s="225">
        <f t="shared" si="15"/>
        <v>6300000</v>
      </c>
      <c r="AA23" s="235">
        <f t="shared" si="16"/>
        <v>1.2021802380000004E-2</v>
      </c>
      <c r="AB23" s="233">
        <f t="shared" si="17"/>
        <v>3.3347597255608142E-3</v>
      </c>
      <c r="AC23" s="226">
        <f t="shared" si="18"/>
        <v>6180120000</v>
      </c>
      <c r="AD23" s="222">
        <v>16</v>
      </c>
      <c r="AE23" s="223">
        <f t="shared" si="19"/>
        <v>112000000</v>
      </c>
      <c r="AF23" s="224">
        <f t="shared" si="20"/>
        <v>76405.028112</v>
      </c>
      <c r="AG23" s="225">
        <f t="shared" si="21"/>
        <v>6300000</v>
      </c>
      <c r="AH23" s="235">
        <f t="shared" si="22"/>
        <v>1.2127782239999999E-2</v>
      </c>
      <c r="AI23" s="233">
        <f t="shared" si="23"/>
        <v>3.0491579745550342E-3</v>
      </c>
      <c r="AJ23" s="226">
        <f t="shared" si="24"/>
        <v>4200384000</v>
      </c>
      <c r="AK23" s="222">
        <v>12</v>
      </c>
      <c r="AL23" s="223">
        <f t="shared" si="25"/>
        <v>84000000</v>
      </c>
      <c r="AM23" s="224">
        <f t="shared" si="26"/>
        <v>72248.037220800004</v>
      </c>
      <c r="AN23" s="225">
        <f t="shared" si="27"/>
        <v>6300000</v>
      </c>
      <c r="AO23" s="235">
        <f t="shared" si="28"/>
        <v>1.1467942416E-2</v>
      </c>
      <c r="AP23" s="233">
        <f t="shared" si="29"/>
        <v>2.6463511840322208E-3</v>
      </c>
      <c r="AQ23" s="226">
        <f t="shared" si="30"/>
        <v>2647368000</v>
      </c>
    </row>
    <row r="24" spans="2:43" x14ac:dyDescent="0.25">
      <c r="B24" s="294">
        <v>44</v>
      </c>
      <c r="C24" s="295">
        <v>3</v>
      </c>
      <c r="D24" s="296">
        <v>1</v>
      </c>
      <c r="E24" s="296">
        <v>0</v>
      </c>
      <c r="F24" s="49">
        <v>8</v>
      </c>
      <c r="G24" s="57">
        <v>0.9</v>
      </c>
      <c r="H24" s="220">
        <f t="shared" si="1"/>
        <v>115.47005383792515</v>
      </c>
      <c r="I24" s="222">
        <v>27</v>
      </c>
      <c r="J24" s="223">
        <f t="shared" si="2"/>
        <v>216000000</v>
      </c>
      <c r="K24" s="224">
        <f t="shared" si="0"/>
        <v>85634.675884800003</v>
      </c>
      <c r="L24" s="225">
        <f t="shared" si="3"/>
        <v>7200000</v>
      </c>
      <c r="M24" s="235">
        <f t="shared" si="4"/>
        <v>1.1893704984000001E-2</v>
      </c>
      <c r="N24" s="233">
        <f t="shared" si="5"/>
        <v>4.0810736401162302E-3</v>
      </c>
      <c r="O24" s="226">
        <f t="shared" si="6"/>
        <v>11573280000</v>
      </c>
      <c r="P24" s="222">
        <v>21</v>
      </c>
      <c r="Q24" s="223">
        <f t="shared" si="7"/>
        <v>168000000</v>
      </c>
      <c r="R24" s="224">
        <f t="shared" si="8"/>
        <v>84002.401727999997</v>
      </c>
      <c r="S24" s="225">
        <f t="shared" si="9"/>
        <v>7200000</v>
      </c>
      <c r="T24" s="235">
        <f t="shared" si="10"/>
        <v>1.1667000239999999E-2</v>
      </c>
      <c r="U24" s="233">
        <f t="shared" si="11"/>
        <v>3.550654125038172E-3</v>
      </c>
      <c r="V24" s="226">
        <f t="shared" si="12"/>
        <v>7753284000</v>
      </c>
      <c r="W24" s="222">
        <v>17</v>
      </c>
      <c r="X24" s="223">
        <f t="shared" si="13"/>
        <v>136000000</v>
      </c>
      <c r="Y24" s="224">
        <f t="shared" si="14"/>
        <v>84083.920646400002</v>
      </c>
      <c r="Z24" s="225">
        <f t="shared" si="15"/>
        <v>7200000</v>
      </c>
      <c r="AA24" s="235">
        <f t="shared" si="16"/>
        <v>1.1678322312E-2</v>
      </c>
      <c r="AB24" s="233">
        <f t="shared" si="17"/>
        <v>3.2394808762590765E-3</v>
      </c>
      <c r="AC24" s="226">
        <f t="shared" si="18"/>
        <v>5253102000</v>
      </c>
      <c r="AD24" s="222">
        <v>14</v>
      </c>
      <c r="AE24" s="223">
        <f t="shared" si="19"/>
        <v>112000000</v>
      </c>
      <c r="AF24" s="224">
        <f t="shared" si="20"/>
        <v>87320.032128000006</v>
      </c>
      <c r="AG24" s="225">
        <f t="shared" si="21"/>
        <v>7200000</v>
      </c>
      <c r="AH24" s="235">
        <f t="shared" si="22"/>
        <v>1.2127782240000001E-2</v>
      </c>
      <c r="AI24" s="233">
        <f t="shared" si="23"/>
        <v>3.0491579745550342E-3</v>
      </c>
      <c r="AJ24" s="226">
        <f t="shared" si="24"/>
        <v>3675336000</v>
      </c>
      <c r="AK24" s="222">
        <v>11</v>
      </c>
      <c r="AL24" s="223">
        <f t="shared" si="25"/>
        <v>88000000</v>
      </c>
      <c r="AM24" s="224">
        <f t="shared" si="26"/>
        <v>86501.051366400003</v>
      </c>
      <c r="AN24" s="225">
        <f t="shared" si="27"/>
        <v>7200000</v>
      </c>
      <c r="AO24" s="235">
        <f t="shared" si="28"/>
        <v>1.2014034912E-2</v>
      </c>
      <c r="AP24" s="233">
        <f t="shared" si="29"/>
        <v>2.772367907081374E-3</v>
      </c>
      <c r="AQ24" s="226">
        <f t="shared" si="30"/>
        <v>2426754000</v>
      </c>
    </row>
    <row r="25" spans="2:43" x14ac:dyDescent="0.25">
      <c r="B25" s="294">
        <v>44</v>
      </c>
      <c r="C25" s="295">
        <v>3</v>
      </c>
      <c r="D25" s="296">
        <v>1</v>
      </c>
      <c r="E25" s="296">
        <v>0</v>
      </c>
      <c r="F25" s="49">
        <v>9</v>
      </c>
      <c r="G25" s="57">
        <v>0.9</v>
      </c>
      <c r="H25" s="220">
        <f t="shared" si="1"/>
        <v>129.9038105676658</v>
      </c>
      <c r="I25" s="222">
        <v>24</v>
      </c>
      <c r="J25" s="223">
        <f t="shared" si="2"/>
        <v>216000000</v>
      </c>
      <c r="K25" s="224">
        <f t="shared" si="0"/>
        <v>96339.010370400007</v>
      </c>
      <c r="L25" s="225">
        <f t="shared" si="3"/>
        <v>8100000</v>
      </c>
      <c r="M25" s="235">
        <f t="shared" si="4"/>
        <v>1.1893704984000001E-2</v>
      </c>
      <c r="N25" s="233">
        <f t="shared" si="5"/>
        <v>4.0810736401162302E-3</v>
      </c>
      <c r="O25" s="226">
        <f t="shared" si="6"/>
        <v>10287360000</v>
      </c>
      <c r="P25" s="222">
        <v>19</v>
      </c>
      <c r="Q25" s="223">
        <f t="shared" si="7"/>
        <v>171000000</v>
      </c>
      <c r="R25" s="224">
        <f t="shared" si="8"/>
        <v>96190.250193</v>
      </c>
      <c r="S25" s="225">
        <f t="shared" si="9"/>
        <v>8100000</v>
      </c>
      <c r="T25" s="235">
        <f t="shared" si="10"/>
        <v>1.1875339529999999E-2</v>
      </c>
      <c r="U25" s="233">
        <f t="shared" si="11"/>
        <v>3.6140586629852824E-3</v>
      </c>
      <c r="V25" s="226">
        <f t="shared" si="12"/>
        <v>7014876000</v>
      </c>
      <c r="W25" s="222">
        <v>15</v>
      </c>
      <c r="X25" s="223">
        <f t="shared" si="13"/>
        <v>135000000</v>
      </c>
      <c r="Y25" s="224">
        <f t="shared" si="14"/>
        <v>93898.863589500019</v>
      </c>
      <c r="Z25" s="225">
        <f t="shared" si="15"/>
        <v>8100000</v>
      </c>
      <c r="AA25" s="235">
        <f t="shared" si="16"/>
        <v>1.1592452295000001E-2</v>
      </c>
      <c r="AB25" s="233">
        <f t="shared" si="17"/>
        <v>3.2156611639336421E-3</v>
      </c>
      <c r="AC25" s="226">
        <f t="shared" si="18"/>
        <v>4635090000</v>
      </c>
      <c r="AD25" s="222">
        <v>12</v>
      </c>
      <c r="AE25" s="223">
        <f t="shared" si="19"/>
        <v>108000000</v>
      </c>
      <c r="AF25" s="224">
        <f t="shared" si="20"/>
        <v>94726.641996000006</v>
      </c>
      <c r="AG25" s="225">
        <f t="shared" si="21"/>
        <v>8100000</v>
      </c>
      <c r="AH25" s="235">
        <f t="shared" si="22"/>
        <v>1.169464716E-2</v>
      </c>
      <c r="AI25" s="233">
        <f t="shared" si="23"/>
        <v>2.9402594754637827E-3</v>
      </c>
      <c r="AJ25" s="226">
        <f t="shared" si="24"/>
        <v>3150288000</v>
      </c>
      <c r="AK25" s="222">
        <v>9</v>
      </c>
      <c r="AL25" s="223">
        <f t="shared" si="25"/>
        <v>81000000</v>
      </c>
      <c r="AM25" s="224">
        <f t="shared" si="26"/>
        <v>89572.821656400003</v>
      </c>
      <c r="AN25" s="225">
        <f t="shared" si="27"/>
        <v>8100000</v>
      </c>
      <c r="AO25" s="235">
        <f t="shared" si="28"/>
        <v>1.1058373044E-2</v>
      </c>
      <c r="AP25" s="233">
        <f t="shared" si="29"/>
        <v>2.5518386417453559E-3</v>
      </c>
      <c r="AQ25" s="226">
        <f t="shared" si="30"/>
        <v>1985526000</v>
      </c>
    </row>
    <row r="26" spans="2:43" x14ac:dyDescent="0.25">
      <c r="B26" s="294">
        <v>44</v>
      </c>
      <c r="C26" s="295">
        <v>3</v>
      </c>
      <c r="D26" s="296">
        <v>1</v>
      </c>
      <c r="E26" s="296">
        <v>0</v>
      </c>
      <c r="F26" s="49">
        <v>10</v>
      </c>
      <c r="G26" s="57">
        <v>0.9</v>
      </c>
      <c r="H26" s="220">
        <f t="shared" si="1"/>
        <v>144.33756729740645</v>
      </c>
      <c r="I26" s="222">
        <v>22</v>
      </c>
      <c r="J26" s="223">
        <f t="shared" si="2"/>
        <v>220000000</v>
      </c>
      <c r="K26" s="224">
        <f t="shared" si="0"/>
        <v>109025.62902000002</v>
      </c>
      <c r="L26" s="225">
        <f t="shared" si="3"/>
        <v>9000000</v>
      </c>
      <c r="M26" s="235">
        <f t="shared" si="4"/>
        <v>1.2113958780000003E-2</v>
      </c>
      <c r="N26" s="233">
        <f t="shared" si="5"/>
        <v>4.1566490778961601E-3</v>
      </c>
      <c r="O26" s="226">
        <f t="shared" si="6"/>
        <v>9430080000</v>
      </c>
      <c r="P26" s="222">
        <v>17</v>
      </c>
      <c r="Q26" s="223">
        <f t="shared" si="7"/>
        <v>170000000</v>
      </c>
      <c r="R26" s="224">
        <f t="shared" si="8"/>
        <v>106253.03790000001</v>
      </c>
      <c r="S26" s="225">
        <f t="shared" si="9"/>
        <v>9000000</v>
      </c>
      <c r="T26" s="235">
        <f t="shared" si="10"/>
        <v>1.1805893100000001E-2</v>
      </c>
      <c r="U26" s="233">
        <f t="shared" si="11"/>
        <v>3.592923817002912E-3</v>
      </c>
      <c r="V26" s="226">
        <f t="shared" si="12"/>
        <v>6276468000</v>
      </c>
      <c r="W26" s="222">
        <v>14</v>
      </c>
      <c r="X26" s="223">
        <f t="shared" si="13"/>
        <v>140000000</v>
      </c>
      <c r="Y26" s="224">
        <f t="shared" si="14"/>
        <v>108196.22142000003</v>
      </c>
      <c r="Z26" s="225">
        <f t="shared" si="15"/>
        <v>9000000</v>
      </c>
      <c r="AA26" s="235">
        <f t="shared" si="16"/>
        <v>1.2021802380000004E-2</v>
      </c>
      <c r="AB26" s="233">
        <f t="shared" si="17"/>
        <v>3.3347597255608142E-3</v>
      </c>
      <c r="AC26" s="226">
        <f t="shared" si="18"/>
        <v>4326084000</v>
      </c>
      <c r="AD26" s="222">
        <v>11</v>
      </c>
      <c r="AE26" s="223">
        <f t="shared" si="19"/>
        <v>110000000</v>
      </c>
      <c r="AF26" s="224">
        <f t="shared" si="20"/>
        <v>107200.93230000001</v>
      </c>
      <c r="AG26" s="225">
        <f t="shared" si="21"/>
        <v>9000000</v>
      </c>
      <c r="AH26" s="235">
        <f t="shared" si="22"/>
        <v>1.1911214700000002E-2</v>
      </c>
      <c r="AI26" s="233">
        <f t="shared" si="23"/>
        <v>2.9947087250094084E-3</v>
      </c>
      <c r="AJ26" s="226">
        <f t="shared" si="24"/>
        <v>2887764000</v>
      </c>
      <c r="AK26" s="222">
        <v>8</v>
      </c>
      <c r="AL26" s="223">
        <f t="shared" si="25"/>
        <v>80000000</v>
      </c>
      <c r="AM26" s="224">
        <f t="shared" si="26"/>
        <v>98296.649280000012</v>
      </c>
      <c r="AN26" s="225">
        <f t="shared" si="27"/>
        <v>9000000</v>
      </c>
      <c r="AO26" s="235">
        <f t="shared" si="28"/>
        <v>1.0921849920000001E-2</v>
      </c>
      <c r="AP26" s="233">
        <f t="shared" si="29"/>
        <v>2.5203344609830672E-3</v>
      </c>
      <c r="AQ26" s="226">
        <f t="shared" si="30"/>
        <v>1764912000</v>
      </c>
    </row>
    <row r="27" spans="2:43" x14ac:dyDescent="0.25">
      <c r="B27" s="294">
        <v>44</v>
      </c>
      <c r="C27" s="295">
        <v>3</v>
      </c>
      <c r="D27" s="296">
        <v>1</v>
      </c>
      <c r="E27" s="296">
        <v>0</v>
      </c>
      <c r="F27" s="49">
        <v>11</v>
      </c>
      <c r="G27" s="57">
        <v>0.9</v>
      </c>
      <c r="H27" s="220">
        <f t="shared" si="1"/>
        <v>158.7713240271471</v>
      </c>
      <c r="I27" s="222">
        <v>20</v>
      </c>
      <c r="J27" s="223">
        <f t="shared" si="2"/>
        <v>220000000</v>
      </c>
      <c r="K27" s="224">
        <f t="shared" si="0"/>
        <v>119928.19192200003</v>
      </c>
      <c r="L27" s="225">
        <f t="shared" si="3"/>
        <v>9900000</v>
      </c>
      <c r="M27" s="235">
        <f t="shared" si="4"/>
        <v>1.2113958780000003E-2</v>
      </c>
      <c r="N27" s="233">
        <f t="shared" si="5"/>
        <v>4.1566490778961601E-3</v>
      </c>
      <c r="O27" s="226">
        <f t="shared" si="6"/>
        <v>8572800000</v>
      </c>
      <c r="P27" s="222">
        <v>15</v>
      </c>
      <c r="Q27" s="223">
        <f t="shared" si="7"/>
        <v>165000000</v>
      </c>
      <c r="R27" s="224">
        <f t="shared" si="8"/>
        <v>113440.74340500002</v>
      </c>
      <c r="S27" s="225">
        <f t="shared" si="9"/>
        <v>9900000</v>
      </c>
      <c r="T27" s="235">
        <f t="shared" si="10"/>
        <v>1.1458660950000001E-2</v>
      </c>
      <c r="U27" s="233">
        <f t="shared" si="11"/>
        <v>3.487249587091062E-3</v>
      </c>
      <c r="V27" s="226">
        <f t="shared" si="12"/>
        <v>5538060000</v>
      </c>
      <c r="W27" s="222">
        <v>12</v>
      </c>
      <c r="X27" s="223">
        <f t="shared" si="13"/>
        <v>132000000</v>
      </c>
      <c r="Y27" s="224">
        <f t="shared" si="14"/>
        <v>112214.93821560004</v>
      </c>
      <c r="Z27" s="225">
        <f t="shared" si="15"/>
        <v>9900000</v>
      </c>
      <c r="AA27" s="235">
        <f t="shared" si="16"/>
        <v>1.1334842244000004E-2</v>
      </c>
      <c r="AB27" s="233">
        <f t="shared" si="17"/>
        <v>3.1442020269573387E-3</v>
      </c>
      <c r="AC27" s="226">
        <f t="shared" si="18"/>
        <v>3708072000</v>
      </c>
      <c r="AD27" s="222">
        <v>10</v>
      </c>
      <c r="AE27" s="223">
        <f t="shared" si="19"/>
        <v>110000000</v>
      </c>
      <c r="AF27" s="224">
        <f t="shared" si="20"/>
        <v>117921.02553000003</v>
      </c>
      <c r="AG27" s="225">
        <f t="shared" si="21"/>
        <v>9900000</v>
      </c>
      <c r="AH27" s="235">
        <f t="shared" si="22"/>
        <v>1.1911214700000002E-2</v>
      </c>
      <c r="AI27" s="233">
        <f t="shared" si="23"/>
        <v>2.9947087250094084E-3</v>
      </c>
      <c r="AJ27" s="226">
        <f t="shared" si="24"/>
        <v>2625240000</v>
      </c>
      <c r="AK27" s="222">
        <v>8</v>
      </c>
      <c r="AL27" s="223">
        <f t="shared" si="25"/>
        <v>88000000</v>
      </c>
      <c r="AM27" s="224">
        <f t="shared" si="26"/>
        <v>118938.94562880004</v>
      </c>
      <c r="AN27" s="225">
        <f t="shared" si="27"/>
        <v>9900000</v>
      </c>
      <c r="AO27" s="235">
        <f t="shared" si="28"/>
        <v>1.2014034912000003E-2</v>
      </c>
      <c r="AP27" s="233">
        <f t="shared" si="29"/>
        <v>2.772367907081374E-3</v>
      </c>
      <c r="AQ27" s="226">
        <f t="shared" si="30"/>
        <v>1764912000</v>
      </c>
    </row>
    <row r="28" spans="2:43" x14ac:dyDescent="0.25">
      <c r="B28" s="294">
        <v>44</v>
      </c>
      <c r="C28" s="295">
        <v>3</v>
      </c>
      <c r="D28" s="296">
        <v>1</v>
      </c>
      <c r="E28" s="296">
        <v>0</v>
      </c>
      <c r="F28" s="49">
        <v>12</v>
      </c>
      <c r="G28" s="57">
        <v>0.9</v>
      </c>
      <c r="H28" s="220">
        <f t="shared" si="1"/>
        <v>173.20508075688772</v>
      </c>
      <c r="I28" s="222">
        <v>18</v>
      </c>
      <c r="J28" s="223">
        <f t="shared" si="2"/>
        <v>216000000</v>
      </c>
      <c r="K28" s="224">
        <f t="shared" si="0"/>
        <v>128452.0138272</v>
      </c>
      <c r="L28" s="225">
        <f t="shared" si="3"/>
        <v>10800000</v>
      </c>
      <c r="M28" s="235">
        <f t="shared" si="4"/>
        <v>1.1893704984000001E-2</v>
      </c>
      <c r="N28" s="233">
        <f t="shared" si="5"/>
        <v>4.0810736401162302E-3</v>
      </c>
      <c r="O28" s="226">
        <f t="shared" si="6"/>
        <v>7715520000</v>
      </c>
      <c r="P28" s="222">
        <v>14</v>
      </c>
      <c r="Q28" s="223">
        <f t="shared" si="7"/>
        <v>168000000</v>
      </c>
      <c r="R28" s="224">
        <f t="shared" si="8"/>
        <v>126003.60259200001</v>
      </c>
      <c r="S28" s="225">
        <f t="shared" si="9"/>
        <v>10800000</v>
      </c>
      <c r="T28" s="235">
        <f t="shared" si="10"/>
        <v>1.1667000240000001E-2</v>
      </c>
      <c r="U28" s="233">
        <f t="shared" si="11"/>
        <v>3.550654125038172E-3</v>
      </c>
      <c r="V28" s="226">
        <f t="shared" si="12"/>
        <v>5168856000</v>
      </c>
      <c r="W28" s="222">
        <v>11</v>
      </c>
      <c r="X28" s="223">
        <f t="shared" si="13"/>
        <v>132000000</v>
      </c>
      <c r="Y28" s="224">
        <f t="shared" si="14"/>
        <v>122416.29623520002</v>
      </c>
      <c r="Z28" s="225">
        <f t="shared" si="15"/>
        <v>10800000</v>
      </c>
      <c r="AA28" s="235">
        <f t="shared" si="16"/>
        <v>1.1334842244000002E-2</v>
      </c>
      <c r="AB28" s="233">
        <f t="shared" si="17"/>
        <v>3.1442020269573387E-3</v>
      </c>
      <c r="AC28" s="226">
        <f t="shared" si="18"/>
        <v>3399066000</v>
      </c>
      <c r="AD28" s="222">
        <v>9</v>
      </c>
      <c r="AE28" s="223">
        <f t="shared" si="19"/>
        <v>108000000</v>
      </c>
      <c r="AF28" s="224">
        <f t="shared" si="20"/>
        <v>126302.18932800001</v>
      </c>
      <c r="AG28" s="225">
        <f t="shared" si="21"/>
        <v>10800000</v>
      </c>
      <c r="AH28" s="235">
        <f t="shared" si="22"/>
        <v>1.169464716E-2</v>
      </c>
      <c r="AI28" s="233">
        <f t="shared" si="23"/>
        <v>2.9402594754637827E-3</v>
      </c>
      <c r="AJ28" s="226">
        <f t="shared" si="24"/>
        <v>2362716000</v>
      </c>
      <c r="AK28" s="222">
        <v>7</v>
      </c>
      <c r="AL28" s="223">
        <f t="shared" si="25"/>
        <v>84000000</v>
      </c>
      <c r="AM28" s="224">
        <f t="shared" si="26"/>
        <v>123853.7780928</v>
      </c>
      <c r="AN28" s="225">
        <f t="shared" si="27"/>
        <v>10800000</v>
      </c>
      <c r="AO28" s="235">
        <f t="shared" si="28"/>
        <v>1.1467942416E-2</v>
      </c>
      <c r="AP28" s="233">
        <f t="shared" si="29"/>
        <v>2.6463511840322208E-3</v>
      </c>
      <c r="AQ28" s="226">
        <f t="shared" si="30"/>
        <v>1544298000</v>
      </c>
    </row>
    <row r="29" spans="2:43" x14ac:dyDescent="0.25">
      <c r="B29" s="294">
        <v>44</v>
      </c>
      <c r="C29" s="295">
        <v>3</v>
      </c>
      <c r="D29" s="296">
        <v>1</v>
      </c>
      <c r="E29" s="296">
        <v>0</v>
      </c>
      <c r="F29" s="49">
        <v>13</v>
      </c>
      <c r="G29" s="57">
        <v>0.9</v>
      </c>
      <c r="H29" s="220">
        <f t="shared" si="1"/>
        <v>187.63883748662838</v>
      </c>
      <c r="I29" s="222">
        <v>16</v>
      </c>
      <c r="J29" s="223">
        <f t="shared" si="2"/>
        <v>208000000</v>
      </c>
      <c r="K29" s="224">
        <f t="shared" si="0"/>
        <v>134002.40948639999</v>
      </c>
      <c r="L29" s="225">
        <f t="shared" si="3"/>
        <v>11700000.000000002</v>
      </c>
      <c r="M29" s="235">
        <f t="shared" si="4"/>
        <v>1.1453197391999997E-2</v>
      </c>
      <c r="N29" s="233">
        <f t="shared" si="5"/>
        <v>3.9299227645563702E-3</v>
      </c>
      <c r="O29" s="226">
        <f t="shared" si="6"/>
        <v>6858240000</v>
      </c>
      <c r="P29" s="222">
        <v>13</v>
      </c>
      <c r="Q29" s="223">
        <f t="shared" si="7"/>
        <v>169000000</v>
      </c>
      <c r="R29" s="224">
        <f t="shared" si="8"/>
        <v>137316.42603900001</v>
      </c>
      <c r="S29" s="225">
        <f t="shared" si="9"/>
        <v>11700000.000000002</v>
      </c>
      <c r="T29" s="235">
        <f t="shared" si="10"/>
        <v>1.1736446669999999E-2</v>
      </c>
      <c r="U29" s="233">
        <f t="shared" si="11"/>
        <v>3.571788971020542E-3</v>
      </c>
      <c r="V29" s="226">
        <f t="shared" si="12"/>
        <v>4799652000</v>
      </c>
      <c r="W29" s="222">
        <v>10</v>
      </c>
      <c r="X29" s="223">
        <f t="shared" si="13"/>
        <v>130000000</v>
      </c>
      <c r="Y29" s="224">
        <f t="shared" si="14"/>
        <v>130608.29585700003</v>
      </c>
      <c r="Z29" s="225">
        <f t="shared" si="15"/>
        <v>11700000.000000002</v>
      </c>
      <c r="AA29" s="235">
        <f t="shared" si="16"/>
        <v>1.1163102210000001E-2</v>
      </c>
      <c r="AB29" s="233">
        <f t="shared" si="17"/>
        <v>3.0965626023064701E-3</v>
      </c>
      <c r="AC29" s="226">
        <f t="shared" si="18"/>
        <v>3090060000</v>
      </c>
      <c r="AD29" s="222">
        <v>8</v>
      </c>
      <c r="AE29" s="223">
        <f t="shared" si="19"/>
        <v>104000000</v>
      </c>
      <c r="AF29" s="224">
        <f t="shared" si="20"/>
        <v>131759.69133600002</v>
      </c>
      <c r="AG29" s="225">
        <f t="shared" si="21"/>
        <v>11700000.000000002</v>
      </c>
      <c r="AH29" s="235">
        <f t="shared" si="22"/>
        <v>1.1261512079999999E-2</v>
      </c>
      <c r="AI29" s="233">
        <f t="shared" si="23"/>
        <v>2.8313609763725316E-3</v>
      </c>
      <c r="AJ29" s="226">
        <f t="shared" si="24"/>
        <v>2100192000</v>
      </c>
      <c r="AK29" s="222">
        <v>6</v>
      </c>
      <c r="AL29" s="223">
        <f t="shared" si="25"/>
        <v>78000000</v>
      </c>
      <c r="AM29" s="224">
        <f t="shared" si="26"/>
        <v>124591.0029624</v>
      </c>
      <c r="AN29" s="225">
        <f t="shared" si="27"/>
        <v>11700000.000000002</v>
      </c>
      <c r="AO29" s="235">
        <f t="shared" si="28"/>
        <v>1.0648803671999999E-2</v>
      </c>
      <c r="AP29" s="233">
        <f t="shared" si="29"/>
        <v>2.4573260994584906E-3</v>
      </c>
      <c r="AQ29" s="226">
        <f t="shared" si="30"/>
        <v>1323684000</v>
      </c>
    </row>
    <row r="30" spans="2:43" x14ac:dyDescent="0.25">
      <c r="B30" s="294">
        <v>44</v>
      </c>
      <c r="C30" s="295">
        <v>3</v>
      </c>
      <c r="D30" s="296">
        <v>1</v>
      </c>
      <c r="E30" s="296">
        <v>0</v>
      </c>
      <c r="F30" s="49">
        <v>14</v>
      </c>
      <c r="G30" s="57">
        <v>0.9</v>
      </c>
      <c r="H30" s="220">
        <f t="shared" si="1"/>
        <v>202.07259421636903</v>
      </c>
      <c r="I30" s="222">
        <v>15</v>
      </c>
      <c r="J30" s="223">
        <f t="shared" si="2"/>
        <v>210000000</v>
      </c>
      <c r="K30" s="224">
        <f t="shared" si="0"/>
        <v>145697.886054</v>
      </c>
      <c r="L30" s="225">
        <f t="shared" si="3"/>
        <v>12600000</v>
      </c>
      <c r="M30" s="235">
        <f t="shared" si="4"/>
        <v>1.156332429E-2</v>
      </c>
      <c r="N30" s="233">
        <f t="shared" si="5"/>
        <v>3.9677104834463352E-3</v>
      </c>
      <c r="O30" s="226">
        <f t="shared" si="6"/>
        <v>6429600000</v>
      </c>
      <c r="P30" s="222">
        <v>12</v>
      </c>
      <c r="Q30" s="223">
        <f t="shared" si="7"/>
        <v>168000000</v>
      </c>
      <c r="R30" s="224">
        <f t="shared" si="8"/>
        <v>147004.20302400002</v>
      </c>
      <c r="S30" s="225">
        <f t="shared" si="9"/>
        <v>12600000</v>
      </c>
      <c r="T30" s="235">
        <f t="shared" si="10"/>
        <v>1.1667000240000001E-2</v>
      </c>
      <c r="U30" s="233">
        <f t="shared" si="11"/>
        <v>3.550654125038172E-3</v>
      </c>
      <c r="V30" s="226">
        <f t="shared" si="12"/>
        <v>4430448000</v>
      </c>
      <c r="W30" s="222">
        <v>10</v>
      </c>
      <c r="X30" s="223">
        <f t="shared" si="13"/>
        <v>140000000</v>
      </c>
      <c r="Y30" s="224">
        <f t="shared" si="14"/>
        <v>151474.70998800005</v>
      </c>
      <c r="Z30" s="225">
        <f t="shared" si="15"/>
        <v>12600000</v>
      </c>
      <c r="AA30" s="235">
        <f t="shared" si="16"/>
        <v>1.2021802380000004E-2</v>
      </c>
      <c r="AB30" s="233">
        <f t="shared" si="17"/>
        <v>3.3347597255608142E-3</v>
      </c>
      <c r="AC30" s="226">
        <f t="shared" si="18"/>
        <v>3090060000</v>
      </c>
      <c r="AD30" s="222">
        <v>8</v>
      </c>
      <c r="AE30" s="223">
        <f t="shared" si="19"/>
        <v>112000000</v>
      </c>
      <c r="AF30" s="224">
        <f t="shared" si="20"/>
        <v>152810.056224</v>
      </c>
      <c r="AG30" s="225">
        <f t="shared" si="21"/>
        <v>12600000</v>
      </c>
      <c r="AH30" s="235">
        <f t="shared" si="22"/>
        <v>1.2127782239999999E-2</v>
      </c>
      <c r="AI30" s="233">
        <f t="shared" si="23"/>
        <v>3.0491579745550342E-3</v>
      </c>
      <c r="AJ30" s="226">
        <f t="shared" si="24"/>
        <v>2100192000</v>
      </c>
      <c r="AK30" s="222">
        <v>6</v>
      </c>
      <c r="AL30" s="223">
        <f t="shared" si="25"/>
        <v>84000000</v>
      </c>
      <c r="AM30" s="224">
        <f t="shared" si="26"/>
        <v>144496.07444160001</v>
      </c>
      <c r="AN30" s="225">
        <f t="shared" si="27"/>
        <v>12600000</v>
      </c>
      <c r="AO30" s="235">
        <f t="shared" si="28"/>
        <v>1.1467942416E-2</v>
      </c>
      <c r="AP30" s="233">
        <f t="shared" si="29"/>
        <v>2.6463511840322208E-3</v>
      </c>
      <c r="AQ30" s="226">
        <f t="shared" si="30"/>
        <v>1323684000</v>
      </c>
    </row>
    <row r="31" spans="2:43" x14ac:dyDescent="0.25">
      <c r="B31" s="294">
        <v>44</v>
      </c>
      <c r="C31" s="295">
        <v>3</v>
      </c>
      <c r="D31" s="296">
        <v>1</v>
      </c>
      <c r="E31" s="296">
        <v>0</v>
      </c>
      <c r="F31" s="49">
        <v>15</v>
      </c>
      <c r="G31" s="57">
        <v>0.9</v>
      </c>
      <c r="H31" s="220">
        <f t="shared" si="1"/>
        <v>216.50635094610968</v>
      </c>
      <c r="I31" s="222">
        <v>14</v>
      </c>
      <c r="J31" s="223">
        <f t="shared" si="2"/>
        <v>210000000</v>
      </c>
      <c r="K31" s="224">
        <f t="shared" si="0"/>
        <v>156104.87791500005</v>
      </c>
      <c r="L31" s="225">
        <f t="shared" si="3"/>
        <v>13500000</v>
      </c>
      <c r="M31" s="235">
        <f t="shared" si="4"/>
        <v>1.1563324290000003E-2</v>
      </c>
      <c r="N31" s="233">
        <f t="shared" si="5"/>
        <v>3.9677104834463352E-3</v>
      </c>
      <c r="O31" s="226">
        <f t="shared" si="6"/>
        <v>6000960000</v>
      </c>
      <c r="P31" s="222">
        <v>11</v>
      </c>
      <c r="Q31" s="223">
        <f t="shared" si="7"/>
        <v>165000000</v>
      </c>
      <c r="R31" s="224">
        <f t="shared" si="8"/>
        <v>154691.92282500005</v>
      </c>
      <c r="S31" s="225">
        <f t="shared" si="9"/>
        <v>13500000</v>
      </c>
      <c r="T31" s="235">
        <f t="shared" si="10"/>
        <v>1.1458660950000003E-2</v>
      </c>
      <c r="U31" s="233">
        <f t="shared" si="11"/>
        <v>3.487249587091062E-3</v>
      </c>
      <c r="V31" s="226">
        <f t="shared" si="12"/>
        <v>4061244000</v>
      </c>
      <c r="W31" s="222">
        <v>9</v>
      </c>
      <c r="X31" s="223">
        <f t="shared" si="13"/>
        <v>135000000</v>
      </c>
      <c r="Y31" s="224">
        <f t="shared" si="14"/>
        <v>156498.10598250004</v>
      </c>
      <c r="Z31" s="225">
        <f t="shared" si="15"/>
        <v>13500000</v>
      </c>
      <c r="AA31" s="235">
        <f t="shared" si="16"/>
        <v>1.1592452295000003E-2</v>
      </c>
      <c r="AB31" s="233">
        <f t="shared" si="17"/>
        <v>3.2156611639336421E-3</v>
      </c>
      <c r="AC31" s="226">
        <f t="shared" si="18"/>
        <v>2781054000</v>
      </c>
      <c r="AD31" s="222">
        <v>7</v>
      </c>
      <c r="AE31" s="223">
        <f t="shared" si="19"/>
        <v>105000000</v>
      </c>
      <c r="AF31" s="224">
        <f t="shared" si="20"/>
        <v>153492.24397500005</v>
      </c>
      <c r="AG31" s="225">
        <f t="shared" si="21"/>
        <v>13500000</v>
      </c>
      <c r="AH31" s="235">
        <f t="shared" si="22"/>
        <v>1.1369795850000003E-2</v>
      </c>
      <c r="AI31" s="233">
        <f t="shared" si="23"/>
        <v>2.8585856011453443E-3</v>
      </c>
      <c r="AJ31" s="226">
        <f t="shared" si="24"/>
        <v>1837668000</v>
      </c>
      <c r="AK31" s="222">
        <v>5</v>
      </c>
      <c r="AL31" s="223">
        <f t="shared" si="25"/>
        <v>75000000</v>
      </c>
      <c r="AM31" s="224">
        <f t="shared" si="26"/>
        <v>138229.66305000003</v>
      </c>
      <c r="AN31" s="225">
        <f t="shared" si="27"/>
        <v>13500000</v>
      </c>
      <c r="AO31" s="235">
        <f t="shared" si="28"/>
        <v>1.0239234300000002E-2</v>
      </c>
      <c r="AP31" s="233">
        <f t="shared" si="29"/>
        <v>2.3628135571716257E-3</v>
      </c>
      <c r="AQ31" s="226">
        <f t="shared" si="30"/>
        <v>1103070000</v>
      </c>
    </row>
    <row r="32" spans="2:43" x14ac:dyDescent="0.25">
      <c r="B32" s="294">
        <v>44</v>
      </c>
      <c r="C32" s="295">
        <v>3</v>
      </c>
      <c r="D32" s="296">
        <v>1</v>
      </c>
      <c r="E32" s="296">
        <v>0</v>
      </c>
      <c r="F32" s="49">
        <v>16</v>
      </c>
      <c r="G32" s="57">
        <v>0.9</v>
      </c>
      <c r="H32" s="220">
        <f t="shared" si="1"/>
        <v>230.9401076758503</v>
      </c>
      <c r="I32" s="222">
        <v>14</v>
      </c>
      <c r="J32" s="223">
        <f t="shared" si="2"/>
        <v>224000000</v>
      </c>
      <c r="K32" s="224">
        <f t="shared" si="0"/>
        <v>177612.66109440001</v>
      </c>
      <c r="L32" s="225">
        <f t="shared" si="3"/>
        <v>14400000</v>
      </c>
      <c r="M32" s="235">
        <f t="shared" si="4"/>
        <v>1.2334212576E-2</v>
      </c>
      <c r="N32" s="233">
        <f t="shared" si="5"/>
        <v>4.2322245156760909E-3</v>
      </c>
      <c r="O32" s="226">
        <f t="shared" si="6"/>
        <v>6000960000</v>
      </c>
      <c r="P32" s="222">
        <v>10</v>
      </c>
      <c r="Q32" s="223">
        <f t="shared" si="7"/>
        <v>160000000</v>
      </c>
      <c r="R32" s="224">
        <f t="shared" si="8"/>
        <v>160004.57472</v>
      </c>
      <c r="S32" s="225">
        <f t="shared" si="9"/>
        <v>14400000</v>
      </c>
      <c r="T32" s="235">
        <f t="shared" si="10"/>
        <v>1.11114288E-2</v>
      </c>
      <c r="U32" s="233">
        <f t="shared" si="11"/>
        <v>3.3815753571792115E-3</v>
      </c>
      <c r="V32" s="226">
        <f t="shared" si="12"/>
        <v>3692040000</v>
      </c>
      <c r="W32" s="222">
        <v>8</v>
      </c>
      <c r="X32" s="223">
        <f t="shared" si="13"/>
        <v>128000000</v>
      </c>
      <c r="Y32" s="224">
        <f t="shared" si="14"/>
        <v>158275.6153344</v>
      </c>
      <c r="Z32" s="225">
        <f t="shared" si="15"/>
        <v>14400000</v>
      </c>
      <c r="AA32" s="235">
        <f t="shared" si="16"/>
        <v>1.0991362176E-2</v>
      </c>
      <c r="AB32" s="233">
        <f t="shared" si="17"/>
        <v>3.0489231776556014E-3</v>
      </c>
      <c r="AC32" s="226">
        <f t="shared" si="18"/>
        <v>2472048000</v>
      </c>
      <c r="AD32" s="222">
        <v>7</v>
      </c>
      <c r="AE32" s="223">
        <f t="shared" si="19"/>
        <v>112000000</v>
      </c>
      <c r="AF32" s="224">
        <f t="shared" si="20"/>
        <v>174640.06425600001</v>
      </c>
      <c r="AG32" s="225">
        <f t="shared" si="21"/>
        <v>14400000</v>
      </c>
      <c r="AH32" s="235">
        <f t="shared" si="22"/>
        <v>1.2127782240000001E-2</v>
      </c>
      <c r="AI32" s="233">
        <f t="shared" si="23"/>
        <v>3.0491579745550342E-3</v>
      </c>
      <c r="AJ32" s="226">
        <f t="shared" si="24"/>
        <v>1837668000</v>
      </c>
      <c r="AK32" s="222">
        <v>5</v>
      </c>
      <c r="AL32" s="223">
        <f t="shared" si="25"/>
        <v>80000000</v>
      </c>
      <c r="AM32" s="224">
        <f t="shared" si="26"/>
        <v>157274.638848</v>
      </c>
      <c r="AN32" s="225">
        <f t="shared" si="27"/>
        <v>14400000</v>
      </c>
      <c r="AO32" s="235">
        <f t="shared" si="28"/>
        <v>1.0921849920000001E-2</v>
      </c>
      <c r="AP32" s="233">
        <f t="shared" si="29"/>
        <v>2.5203344609830672E-3</v>
      </c>
      <c r="AQ32" s="226">
        <f t="shared" si="30"/>
        <v>1103070000</v>
      </c>
    </row>
    <row r="33" spans="2:43" x14ac:dyDescent="0.25">
      <c r="B33" s="294">
        <v>44</v>
      </c>
      <c r="C33" s="295">
        <v>3</v>
      </c>
      <c r="D33" s="296">
        <v>1</v>
      </c>
      <c r="E33" s="296">
        <v>0</v>
      </c>
      <c r="F33" s="49">
        <v>17</v>
      </c>
      <c r="G33" s="57">
        <v>0.9</v>
      </c>
      <c r="H33" s="220">
        <f t="shared" si="1"/>
        <v>245.37386440559095</v>
      </c>
      <c r="I33" s="222">
        <v>13</v>
      </c>
      <c r="J33" s="223">
        <f t="shared" si="2"/>
        <v>221000000</v>
      </c>
      <c r="K33" s="224">
        <f t="shared" si="0"/>
        <v>186186.04010370001</v>
      </c>
      <c r="L33" s="225">
        <f t="shared" si="3"/>
        <v>15300000</v>
      </c>
      <c r="M33" s="235">
        <f t="shared" si="4"/>
        <v>1.2169022229000001E-2</v>
      </c>
      <c r="N33" s="233">
        <f t="shared" si="5"/>
        <v>4.175542937341143E-3</v>
      </c>
      <c r="O33" s="226">
        <f t="shared" si="6"/>
        <v>5572320000</v>
      </c>
      <c r="P33" s="222">
        <v>10</v>
      </c>
      <c r="Q33" s="223">
        <f t="shared" si="7"/>
        <v>170000000</v>
      </c>
      <c r="R33" s="224">
        <f t="shared" si="8"/>
        <v>180630.16443</v>
      </c>
      <c r="S33" s="225">
        <f t="shared" si="9"/>
        <v>15300000</v>
      </c>
      <c r="T33" s="235">
        <f t="shared" si="10"/>
        <v>1.1805893100000001E-2</v>
      </c>
      <c r="U33" s="233">
        <f t="shared" si="11"/>
        <v>3.592923817002912E-3</v>
      </c>
      <c r="V33" s="226">
        <f t="shared" si="12"/>
        <v>3692040000</v>
      </c>
      <c r="W33" s="222">
        <v>8</v>
      </c>
      <c r="X33" s="223">
        <f t="shared" si="13"/>
        <v>136000000</v>
      </c>
      <c r="Y33" s="224">
        <f t="shared" si="14"/>
        <v>178678.33137360003</v>
      </c>
      <c r="Z33" s="225">
        <f t="shared" si="15"/>
        <v>15300000</v>
      </c>
      <c r="AA33" s="235">
        <f t="shared" si="16"/>
        <v>1.1678322312000002E-2</v>
      </c>
      <c r="AB33" s="233">
        <f t="shared" si="17"/>
        <v>3.2394808762590765E-3</v>
      </c>
      <c r="AC33" s="226">
        <f t="shared" si="18"/>
        <v>2472048000</v>
      </c>
      <c r="AD33" s="222">
        <v>6</v>
      </c>
      <c r="AE33" s="223">
        <f t="shared" si="19"/>
        <v>102000000</v>
      </c>
      <c r="AF33" s="224">
        <f t="shared" si="20"/>
        <v>168987.65146200001</v>
      </c>
      <c r="AG33" s="225">
        <f t="shared" si="21"/>
        <v>15300000</v>
      </c>
      <c r="AH33" s="235">
        <f t="shared" si="22"/>
        <v>1.1044944540000001E-2</v>
      </c>
      <c r="AI33" s="233">
        <f t="shared" si="23"/>
        <v>2.7769117268269059E-3</v>
      </c>
      <c r="AJ33" s="226">
        <f t="shared" si="24"/>
        <v>1575144000</v>
      </c>
      <c r="AK33" s="222">
        <v>5</v>
      </c>
      <c r="AL33" s="223">
        <f t="shared" si="25"/>
        <v>85000000</v>
      </c>
      <c r="AM33" s="224">
        <f t="shared" si="26"/>
        <v>177548.322762</v>
      </c>
      <c r="AN33" s="225">
        <f t="shared" si="27"/>
        <v>15300000</v>
      </c>
      <c r="AO33" s="235">
        <f t="shared" si="28"/>
        <v>1.1604465539999999E-2</v>
      </c>
      <c r="AP33" s="233">
        <f t="shared" si="29"/>
        <v>2.6778553647945091E-3</v>
      </c>
      <c r="AQ33" s="226">
        <f t="shared" si="30"/>
        <v>1103070000</v>
      </c>
    </row>
    <row r="34" spans="2:43" x14ac:dyDescent="0.25">
      <c r="B34" s="294">
        <v>44</v>
      </c>
      <c r="C34" s="295">
        <v>3</v>
      </c>
      <c r="D34" s="296">
        <v>1</v>
      </c>
      <c r="E34" s="296">
        <v>0</v>
      </c>
      <c r="F34" s="49">
        <v>18</v>
      </c>
      <c r="G34" s="57">
        <v>0.9</v>
      </c>
      <c r="H34" s="220">
        <f t="shared" si="1"/>
        <v>259.8076211353316</v>
      </c>
      <c r="I34" s="222">
        <v>12</v>
      </c>
      <c r="J34" s="223">
        <f t="shared" si="2"/>
        <v>216000000</v>
      </c>
      <c r="K34" s="224">
        <f t="shared" si="0"/>
        <v>192678.02074080001</v>
      </c>
      <c r="L34" s="225">
        <f t="shared" si="3"/>
        <v>16200000</v>
      </c>
      <c r="M34" s="235">
        <f t="shared" ref="M34:M35" si="31">(K34/L34)</f>
        <v>1.1893704984000001E-2</v>
      </c>
      <c r="N34" s="233">
        <f t="shared" si="5"/>
        <v>4.0810736401162302E-3</v>
      </c>
      <c r="O34" s="226">
        <f t="shared" si="6"/>
        <v>5143680000</v>
      </c>
      <c r="P34" s="222">
        <v>9</v>
      </c>
      <c r="Q34" s="223">
        <f t="shared" si="7"/>
        <v>162000000</v>
      </c>
      <c r="R34" s="224">
        <f t="shared" si="8"/>
        <v>182255.210892</v>
      </c>
      <c r="S34" s="225">
        <f t="shared" si="9"/>
        <v>16200000</v>
      </c>
      <c r="T34" s="235">
        <f t="shared" ref="T34:T35" si="32">(R34/S34)</f>
        <v>1.125032166E-2</v>
      </c>
      <c r="U34" s="233">
        <f t="shared" si="11"/>
        <v>3.4238450491439515E-3</v>
      </c>
      <c r="V34" s="226">
        <f t="shared" si="12"/>
        <v>3322836000</v>
      </c>
      <c r="W34" s="222">
        <v>7</v>
      </c>
      <c r="X34" s="223">
        <f t="shared" si="13"/>
        <v>126000000</v>
      </c>
      <c r="Y34" s="224">
        <f t="shared" si="14"/>
        <v>175277.87870040003</v>
      </c>
      <c r="Z34" s="225">
        <f t="shared" si="15"/>
        <v>16200000</v>
      </c>
      <c r="AA34" s="235">
        <f t="shared" ref="AA34:AA35" si="33">(Y34/Z34)</f>
        <v>1.0819622142000001E-2</v>
      </c>
      <c r="AB34" s="233">
        <f t="shared" si="17"/>
        <v>3.0012837530047328E-3</v>
      </c>
      <c r="AC34" s="226">
        <f t="shared" si="18"/>
        <v>2163042000</v>
      </c>
      <c r="AD34" s="222">
        <v>6</v>
      </c>
      <c r="AE34" s="223">
        <f t="shared" si="19"/>
        <v>108000000</v>
      </c>
      <c r="AF34" s="224">
        <f t="shared" si="20"/>
        <v>189453.28399200001</v>
      </c>
      <c r="AG34" s="225">
        <f t="shared" si="21"/>
        <v>16200000</v>
      </c>
      <c r="AH34" s="235">
        <f t="shared" ref="AH34:AH35" si="34">(AF34/AG34)</f>
        <v>1.169464716E-2</v>
      </c>
      <c r="AI34" s="233">
        <f t="shared" si="23"/>
        <v>2.9402594754637827E-3</v>
      </c>
      <c r="AJ34" s="226">
        <f t="shared" si="24"/>
        <v>1575144000</v>
      </c>
      <c r="AK34" s="222">
        <v>4</v>
      </c>
      <c r="AL34" s="223">
        <f t="shared" si="25"/>
        <v>72000000</v>
      </c>
      <c r="AM34" s="224">
        <f t="shared" si="26"/>
        <v>159240.5718336</v>
      </c>
      <c r="AN34" s="225">
        <f t="shared" si="27"/>
        <v>16200000</v>
      </c>
      <c r="AO34" s="235">
        <f t="shared" si="28"/>
        <v>9.8296649279999999E-3</v>
      </c>
      <c r="AP34" s="233">
        <f t="shared" si="29"/>
        <v>2.2683010148847604E-3</v>
      </c>
      <c r="AQ34" s="226">
        <f t="shared" si="30"/>
        <v>882456000</v>
      </c>
    </row>
    <row r="35" spans="2:43" x14ac:dyDescent="0.25">
      <c r="B35" s="294">
        <v>44</v>
      </c>
      <c r="C35" s="295">
        <v>3</v>
      </c>
      <c r="D35" s="296">
        <v>1</v>
      </c>
      <c r="E35" s="296">
        <v>0</v>
      </c>
      <c r="F35" s="49">
        <v>19</v>
      </c>
      <c r="G35" s="57">
        <v>0.9</v>
      </c>
      <c r="H35" s="220">
        <f t="shared" si="1"/>
        <v>274.24137786507225</v>
      </c>
      <c r="I35" s="222">
        <v>11</v>
      </c>
      <c r="J35" s="223">
        <f t="shared" si="2"/>
        <v>209000000</v>
      </c>
      <c r="K35" s="224">
        <f t="shared" si="0"/>
        <v>196791.26038110003</v>
      </c>
      <c r="L35" s="225">
        <f t="shared" si="3"/>
        <v>17100000</v>
      </c>
      <c r="M35" s="235">
        <f t="shared" si="31"/>
        <v>1.1508260841000002E-2</v>
      </c>
      <c r="N35" s="233">
        <f t="shared" si="5"/>
        <v>3.9488166240013523E-3</v>
      </c>
      <c r="O35" s="226">
        <f t="shared" si="6"/>
        <v>4715040000</v>
      </c>
      <c r="P35" s="222">
        <v>9</v>
      </c>
      <c r="Q35" s="223">
        <f t="shared" si="7"/>
        <v>171000000</v>
      </c>
      <c r="R35" s="224">
        <f t="shared" si="8"/>
        <v>203068.30596300002</v>
      </c>
      <c r="S35" s="225">
        <f t="shared" si="9"/>
        <v>17100000</v>
      </c>
      <c r="T35" s="235">
        <f t="shared" si="32"/>
        <v>1.1875339530000001E-2</v>
      </c>
      <c r="U35" s="233">
        <f t="shared" si="11"/>
        <v>3.6140586629852824E-3</v>
      </c>
      <c r="V35" s="226">
        <f t="shared" si="12"/>
        <v>3322836000</v>
      </c>
      <c r="W35" s="222">
        <v>7</v>
      </c>
      <c r="X35" s="223">
        <f t="shared" si="13"/>
        <v>133000000</v>
      </c>
      <c r="Y35" s="224">
        <f t="shared" si="14"/>
        <v>195294.17966310005</v>
      </c>
      <c r="Z35" s="225">
        <f t="shared" si="15"/>
        <v>17100000</v>
      </c>
      <c r="AA35" s="235">
        <f t="shared" si="33"/>
        <v>1.1420712261000002E-2</v>
      </c>
      <c r="AB35" s="233">
        <f t="shared" si="17"/>
        <v>3.1680217392827735E-3</v>
      </c>
      <c r="AC35" s="226">
        <f t="shared" si="18"/>
        <v>2163042000</v>
      </c>
      <c r="AD35" s="222">
        <v>5</v>
      </c>
      <c r="AE35" s="223">
        <f t="shared" si="19"/>
        <v>95000000</v>
      </c>
      <c r="AF35" s="224">
        <f t="shared" si="20"/>
        <v>175906.98436500004</v>
      </c>
      <c r="AG35" s="225">
        <f t="shared" si="21"/>
        <v>17100000</v>
      </c>
      <c r="AH35" s="235">
        <f t="shared" si="34"/>
        <v>1.0286958150000003E-2</v>
      </c>
      <c r="AI35" s="233">
        <f t="shared" si="23"/>
        <v>2.5863393534172165E-3</v>
      </c>
      <c r="AJ35" s="226">
        <f t="shared" si="24"/>
        <v>1312620000</v>
      </c>
      <c r="AK35" s="222">
        <v>4</v>
      </c>
      <c r="AL35" s="223">
        <f t="shared" si="25"/>
        <v>76000000</v>
      </c>
      <c r="AM35" s="224">
        <f t="shared" si="26"/>
        <v>177425.45195040002</v>
      </c>
      <c r="AN35" s="225">
        <f t="shared" si="27"/>
        <v>17100000</v>
      </c>
      <c r="AO35" s="235">
        <f t="shared" si="28"/>
        <v>1.0375757424000001E-2</v>
      </c>
      <c r="AP35" s="233">
        <f t="shared" si="29"/>
        <v>2.394317737933914E-3</v>
      </c>
      <c r="AQ35" s="226">
        <f t="shared" si="30"/>
        <v>882456000</v>
      </c>
    </row>
    <row r="36" spans="2:43" ht="15.75" thickBot="1" x14ac:dyDescent="0.3">
      <c r="B36" s="297">
        <v>44</v>
      </c>
      <c r="C36" s="298">
        <v>3</v>
      </c>
      <c r="D36" s="299">
        <v>1</v>
      </c>
      <c r="E36" s="299">
        <v>0</v>
      </c>
      <c r="F36" s="50">
        <v>20</v>
      </c>
      <c r="G36" s="59">
        <v>0.9</v>
      </c>
      <c r="H36" s="221">
        <f t="shared" si="1"/>
        <v>288.6751345948129</v>
      </c>
      <c r="I36" s="227">
        <v>11</v>
      </c>
      <c r="J36" s="228">
        <f t="shared" si="2"/>
        <v>220000000</v>
      </c>
      <c r="K36" s="229">
        <f t="shared" si="0"/>
        <v>218051.25804000004</v>
      </c>
      <c r="L36" s="230">
        <f t="shared" si="3"/>
        <v>18000000</v>
      </c>
      <c r="M36" s="236">
        <f>(K36/L36)</f>
        <v>1.2113958780000003E-2</v>
      </c>
      <c r="N36" s="234">
        <f t="shared" si="5"/>
        <v>4.1566490778961601E-3</v>
      </c>
      <c r="O36" s="231">
        <f t="shared" si="6"/>
        <v>4715040000</v>
      </c>
      <c r="P36" s="227">
        <v>8</v>
      </c>
      <c r="Q36" s="228">
        <f t="shared" si="7"/>
        <v>160000000</v>
      </c>
      <c r="R36" s="229">
        <f t="shared" si="8"/>
        <v>200005.71840000004</v>
      </c>
      <c r="S36" s="230">
        <f t="shared" si="9"/>
        <v>18000000</v>
      </c>
      <c r="T36" s="236">
        <f t="shared" si="10"/>
        <v>1.1111428800000002E-2</v>
      </c>
      <c r="U36" s="234">
        <f t="shared" si="11"/>
        <v>3.3815753571792115E-3</v>
      </c>
      <c r="V36" s="231">
        <f t="shared" si="12"/>
        <v>2953632000</v>
      </c>
      <c r="W36" s="227">
        <v>7</v>
      </c>
      <c r="X36" s="228">
        <f t="shared" si="13"/>
        <v>140000000</v>
      </c>
      <c r="Y36" s="229">
        <f t="shared" si="14"/>
        <v>216392.44284000006</v>
      </c>
      <c r="Z36" s="230">
        <f t="shared" si="15"/>
        <v>18000000</v>
      </c>
      <c r="AA36" s="236">
        <f t="shared" si="16"/>
        <v>1.2021802380000004E-2</v>
      </c>
      <c r="AB36" s="234">
        <f t="shared" si="17"/>
        <v>3.3347597255608142E-3</v>
      </c>
      <c r="AC36" s="231">
        <f t="shared" si="18"/>
        <v>2163042000</v>
      </c>
      <c r="AD36" s="227">
        <v>5</v>
      </c>
      <c r="AE36" s="228">
        <f t="shared" si="19"/>
        <v>100000000</v>
      </c>
      <c r="AF36" s="229">
        <f t="shared" si="20"/>
        <v>194910.78600000002</v>
      </c>
      <c r="AG36" s="230">
        <f t="shared" si="21"/>
        <v>18000000</v>
      </c>
      <c r="AH36" s="236">
        <f t="shared" si="22"/>
        <v>1.0828377000000002E-2</v>
      </c>
      <c r="AI36" s="234">
        <f t="shared" si="23"/>
        <v>2.7224624772812806E-3</v>
      </c>
      <c r="AJ36" s="231">
        <f t="shared" si="24"/>
        <v>1312620000</v>
      </c>
      <c r="AK36" s="227">
        <v>4</v>
      </c>
      <c r="AL36" s="228">
        <f t="shared" si="25"/>
        <v>80000000</v>
      </c>
      <c r="AM36" s="229">
        <f t="shared" si="26"/>
        <v>196593.29856000002</v>
      </c>
      <c r="AN36" s="230">
        <f t="shared" si="27"/>
        <v>18000000</v>
      </c>
      <c r="AO36" s="236">
        <f t="shared" si="28"/>
        <v>1.0921849920000001E-2</v>
      </c>
      <c r="AP36" s="234">
        <f t="shared" si="29"/>
        <v>2.5203344609830672E-3</v>
      </c>
      <c r="AQ36" s="231">
        <f t="shared" si="30"/>
        <v>882456000</v>
      </c>
    </row>
    <row r="37" spans="2:43" x14ac:dyDescent="0.25">
      <c r="AK37" s="240"/>
      <c r="AL37" s="240"/>
      <c r="AM37" s="240"/>
      <c r="AN37" s="240"/>
      <c r="AO37" s="240"/>
      <c r="AP37" s="240"/>
      <c r="AQ37" s="240"/>
    </row>
  </sheetData>
  <mergeCells count="43">
    <mergeCell ref="D10:F10"/>
    <mergeCell ref="AK12:AQ12"/>
    <mergeCell ref="AK13:AK15"/>
    <mergeCell ref="AM13:AM15"/>
    <mergeCell ref="AN13:AN15"/>
    <mergeCell ref="AO13:AO15"/>
    <mergeCell ref="AQ13:AQ15"/>
    <mergeCell ref="AL13:AL15"/>
    <mergeCell ref="Y13:Y15"/>
    <mergeCell ref="AH13:AH15"/>
    <mergeCell ref="V13:V15"/>
    <mergeCell ref="Z13:Z15"/>
    <mergeCell ref="AA13:AA15"/>
    <mergeCell ref="AC13:AC15"/>
    <mergeCell ref="W13:W15"/>
    <mergeCell ref="AD13:AD15"/>
    <mergeCell ref="W12:AC12"/>
    <mergeCell ref="AD12:AJ12"/>
    <mergeCell ref="X13:X15"/>
    <mergeCell ref="AE13:AE15"/>
    <mergeCell ref="AG13:AG15"/>
    <mergeCell ref="AJ13:AJ15"/>
    <mergeCell ref="AF13:AF15"/>
    <mergeCell ref="S13:S15"/>
    <mergeCell ref="M13:M15"/>
    <mergeCell ref="P13:P15"/>
    <mergeCell ref="R13:R15"/>
    <mergeCell ref="P12:V12"/>
    <mergeCell ref="T13:T15"/>
    <mergeCell ref="I12:O12"/>
    <mergeCell ref="I13:I15"/>
    <mergeCell ref="J13:J15"/>
    <mergeCell ref="Q13:Q15"/>
    <mergeCell ref="O13:O15"/>
    <mergeCell ref="K13:K15"/>
    <mergeCell ref="L13:L15"/>
    <mergeCell ref="B12:B15"/>
    <mergeCell ref="C12:C15"/>
    <mergeCell ref="D12:D15"/>
    <mergeCell ref="H12:H15"/>
    <mergeCell ref="G12:G15"/>
    <mergeCell ref="E12:E15"/>
    <mergeCell ref="F12:F1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B1:AQ37"/>
  <sheetViews>
    <sheetView showGridLines="0" tabSelected="1" zoomScale="85" zoomScaleNormal="85" workbookViewId="0">
      <selection activeCell="B12" sqref="B12:AQ36"/>
    </sheetView>
  </sheetViews>
  <sheetFormatPr baseColWidth="10" defaultColWidth="11.42578125" defaultRowHeight="15" x14ac:dyDescent="0.25"/>
  <cols>
    <col min="1" max="1" width="11.42578125" style="239"/>
    <col min="2" max="2" width="7.140625" style="239" customWidth="1"/>
    <col min="3" max="3" width="5" style="239" customWidth="1"/>
    <col min="4" max="4" width="11.42578125" style="239" customWidth="1"/>
    <col min="5" max="5" width="11" style="239" customWidth="1"/>
    <col min="6" max="6" width="8.140625" style="239" customWidth="1"/>
    <col min="7" max="7" width="4.28515625" style="239" customWidth="1"/>
    <col min="8" max="8" width="8.85546875" style="239" hidden="1" customWidth="1"/>
    <col min="9" max="9" width="7.85546875" style="239" customWidth="1"/>
    <col min="10" max="10" width="13.28515625" style="239" hidden="1" customWidth="1"/>
    <col min="11" max="11" width="10.7109375" style="300" hidden="1" customWidth="1"/>
    <col min="12" max="12" width="11.140625" style="239" hidden="1" customWidth="1"/>
    <col min="13" max="13" width="8.85546875" style="301" customWidth="1"/>
    <col min="14" max="14" width="10" style="302" customWidth="1"/>
    <col min="15" max="15" width="14.7109375" style="239" hidden="1" customWidth="1"/>
    <col min="16" max="16" width="7.85546875" style="239" customWidth="1"/>
    <col min="17" max="17" width="12.28515625" style="239" hidden="1" customWidth="1"/>
    <col min="18" max="18" width="10.7109375" style="239" hidden="1" customWidth="1"/>
    <col min="19" max="19" width="11.140625" style="239" hidden="1" customWidth="1"/>
    <col min="20" max="20" width="9.140625" style="239" customWidth="1"/>
    <col min="21" max="21" width="13.28515625" style="239" bestFit="1" customWidth="1"/>
    <col min="22" max="22" width="14.7109375" style="239" hidden="1" customWidth="1"/>
    <col min="23" max="23" width="8" style="239" customWidth="1"/>
    <col min="24" max="24" width="12.28515625" style="239" hidden="1" customWidth="1"/>
    <col min="25" max="25" width="10.7109375" style="239" hidden="1" customWidth="1"/>
    <col min="26" max="26" width="0" style="239" hidden="1" customWidth="1"/>
    <col min="27" max="27" width="11.42578125" style="239"/>
    <col min="28" max="28" width="13.28515625" style="239" bestFit="1" customWidth="1"/>
    <col min="29" max="29" width="13.7109375" style="239" hidden="1" customWidth="1"/>
    <col min="30" max="30" width="8.140625" style="239" customWidth="1"/>
    <col min="31" max="31" width="12.28515625" style="239" hidden="1" customWidth="1"/>
    <col min="32" max="32" width="10.7109375" style="239" hidden="1" customWidth="1"/>
    <col min="33" max="33" width="0" style="239" hidden="1" customWidth="1"/>
    <col min="34" max="34" width="10" style="239" customWidth="1"/>
    <col min="35" max="35" width="13.28515625" style="239" bestFit="1" customWidth="1"/>
    <col min="36" max="36" width="13.7109375" style="239" hidden="1" customWidth="1"/>
    <col min="37" max="37" width="8" style="239" customWidth="1"/>
    <col min="38" max="38" width="12.28515625" style="239" hidden="1" customWidth="1"/>
    <col min="39" max="40" width="0" style="239" hidden="1" customWidth="1"/>
    <col min="41" max="42" width="11.42578125" style="239"/>
    <col min="43" max="43" width="15" style="239" hidden="1" customWidth="1"/>
    <col min="44" max="16384" width="11.42578125" style="239"/>
  </cols>
  <sheetData>
    <row r="1" spans="2:43" ht="18.75" x14ac:dyDescent="0.3">
      <c r="F1" s="43"/>
      <c r="G1" s="43"/>
      <c r="H1" s="43"/>
      <c r="I1" s="43"/>
      <c r="J1" s="43"/>
      <c r="K1" s="44"/>
      <c r="L1" s="43"/>
      <c r="M1" s="291"/>
      <c r="N1" s="45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</row>
    <row r="2" spans="2:43" ht="18.75" x14ac:dyDescent="0.3">
      <c r="F2" s="292"/>
      <c r="G2" s="292"/>
      <c r="H2" s="292"/>
      <c r="I2" s="240"/>
      <c r="J2" s="55"/>
      <c r="K2" s="263"/>
      <c r="L2" s="57"/>
      <c r="M2" s="293"/>
      <c r="N2" s="45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</row>
    <row r="3" spans="2:43" x14ac:dyDescent="0.25">
      <c r="F3" s="57"/>
      <c r="G3" s="57"/>
      <c r="H3" s="57"/>
      <c r="I3" s="240"/>
      <c r="J3" s="55"/>
      <c r="K3" s="263"/>
      <c r="L3" s="57"/>
      <c r="M3" s="293"/>
      <c r="N3" s="47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</row>
    <row r="4" spans="2:43" ht="15.75" thickBot="1" x14ac:dyDescent="0.3">
      <c r="C4" s="240"/>
      <c r="D4" s="240" t="s">
        <v>124</v>
      </c>
      <c r="E4" s="240" t="s">
        <v>125</v>
      </c>
      <c r="F4" s="57" t="s">
        <v>131</v>
      </c>
      <c r="G4" s="48"/>
      <c r="H4" s="23"/>
      <c r="I4" s="240"/>
      <c r="J4" s="55"/>
      <c r="K4" s="263"/>
      <c r="L4" s="57"/>
      <c r="M4" s="293"/>
      <c r="N4" s="47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</row>
    <row r="5" spans="2:43" x14ac:dyDescent="0.25">
      <c r="C5" s="258" t="s">
        <v>98</v>
      </c>
      <c r="D5" s="308">
        <v>61092000</v>
      </c>
      <c r="E5" s="289">
        <v>4.0993946353351965E-10</v>
      </c>
      <c r="F5" s="259">
        <v>0.52280000000000004</v>
      </c>
      <c r="G5" s="48"/>
      <c r="H5" s="23"/>
      <c r="I5" s="240"/>
      <c r="J5" s="55"/>
      <c r="K5" s="263"/>
      <c r="L5" s="57"/>
      <c r="M5" s="293"/>
      <c r="N5" s="237"/>
      <c r="O5" s="41"/>
      <c r="P5" s="41"/>
      <c r="Q5" s="41"/>
      <c r="R5" s="41"/>
      <c r="S5" s="237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</row>
    <row r="6" spans="2:43" x14ac:dyDescent="0.25">
      <c r="C6" s="260" t="s">
        <v>96</v>
      </c>
      <c r="D6" s="307">
        <v>73538000</v>
      </c>
      <c r="E6" s="268">
        <v>3.487715243208342E-10</v>
      </c>
      <c r="F6" s="261">
        <v>0.4148</v>
      </c>
      <c r="G6" s="23"/>
      <c r="H6" s="23"/>
      <c r="I6" s="240"/>
      <c r="J6" s="55"/>
      <c r="K6" s="263"/>
      <c r="L6" s="57"/>
      <c r="M6" s="293"/>
      <c r="N6" s="47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</row>
    <row r="7" spans="2:43" x14ac:dyDescent="0.25">
      <c r="C7" s="260" t="s">
        <v>111</v>
      </c>
      <c r="D7" s="307">
        <v>87508000</v>
      </c>
      <c r="E7" s="268">
        <v>3.0122090221555054E-10</v>
      </c>
      <c r="F7" s="261">
        <v>0.32900000000000001</v>
      </c>
      <c r="G7" s="48"/>
      <c r="H7" s="23"/>
      <c r="I7" s="23"/>
      <c r="J7" s="264"/>
      <c r="K7" s="263"/>
      <c r="L7" s="41"/>
      <c r="M7" s="293"/>
      <c r="N7" s="47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</row>
    <row r="8" spans="2:43" x14ac:dyDescent="0.25">
      <c r="C8" s="260" t="s">
        <v>94</v>
      </c>
      <c r="D8" s="307">
        <v>103002000</v>
      </c>
      <c r="E8" s="268">
        <v>2.6338854168912361E-10</v>
      </c>
      <c r="F8" s="261">
        <v>0.26090000000000002</v>
      </c>
      <c r="G8" s="48"/>
      <c r="H8" s="23"/>
      <c r="I8" s="23"/>
      <c r="J8" s="23"/>
      <c r="K8" s="46"/>
      <c r="L8" s="41"/>
      <c r="M8" s="293"/>
      <c r="N8" s="47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</row>
    <row r="9" spans="2:43" x14ac:dyDescent="0.25">
      <c r="C9" s="260" t="s">
        <v>92</v>
      </c>
      <c r="D9" s="307">
        <v>123068000</v>
      </c>
      <c r="E9" s="253">
        <v>2.3355669343285347E-10</v>
      </c>
      <c r="F9" s="261">
        <v>0.21099999999999999</v>
      </c>
      <c r="G9" s="48"/>
      <c r="H9" s="23"/>
      <c r="I9" s="23"/>
      <c r="J9" s="23"/>
      <c r="K9" s="46"/>
      <c r="L9" s="41"/>
      <c r="M9" s="293"/>
      <c r="N9" s="47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</row>
    <row r="10" spans="2:43" ht="15.75" thickBot="1" x14ac:dyDescent="0.3">
      <c r="C10" s="267" t="s">
        <v>77</v>
      </c>
      <c r="D10" s="357">
        <v>0.63600000000000001</v>
      </c>
      <c r="E10" s="357"/>
      <c r="F10" s="358"/>
      <c r="G10" s="48"/>
      <c r="H10" s="23"/>
      <c r="I10" s="23"/>
      <c r="J10" s="23"/>
      <c r="K10" s="46"/>
      <c r="L10" s="41"/>
      <c r="M10" s="293"/>
      <c r="N10" s="47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</row>
    <row r="11" spans="2:43" ht="15.75" thickBot="1" x14ac:dyDescent="0.3">
      <c r="F11" s="41"/>
      <c r="G11" s="41"/>
      <c r="H11" s="41"/>
      <c r="I11" s="41"/>
      <c r="J11" s="41"/>
      <c r="K11" s="46"/>
      <c r="L11" s="41"/>
      <c r="M11" s="42"/>
      <c r="N11" s="47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</row>
    <row r="12" spans="2:43" ht="29.25" customHeight="1" thickBot="1" x14ac:dyDescent="0.3">
      <c r="B12" s="319" t="s">
        <v>75</v>
      </c>
      <c r="C12" s="321" t="s">
        <v>52</v>
      </c>
      <c r="D12" s="321" t="s">
        <v>68</v>
      </c>
      <c r="E12" s="321" t="s">
        <v>105</v>
      </c>
      <c r="F12" s="321" t="s">
        <v>123</v>
      </c>
      <c r="G12" s="321" t="s">
        <v>78</v>
      </c>
      <c r="H12" s="323" t="s">
        <v>76</v>
      </c>
      <c r="I12" s="325" t="s">
        <v>81</v>
      </c>
      <c r="J12" s="326"/>
      <c r="K12" s="326"/>
      <c r="L12" s="326"/>
      <c r="M12" s="326"/>
      <c r="N12" s="326"/>
      <c r="O12" s="327"/>
      <c r="P12" s="325" t="s">
        <v>127</v>
      </c>
      <c r="Q12" s="326"/>
      <c r="R12" s="326"/>
      <c r="S12" s="326"/>
      <c r="T12" s="326"/>
      <c r="U12" s="326"/>
      <c r="V12" s="327"/>
      <c r="W12" s="343" t="s">
        <v>115</v>
      </c>
      <c r="X12" s="344"/>
      <c r="Y12" s="344"/>
      <c r="Z12" s="344"/>
      <c r="AA12" s="344"/>
      <c r="AB12" s="344"/>
      <c r="AC12" s="344"/>
      <c r="AD12" s="343" t="s">
        <v>83</v>
      </c>
      <c r="AE12" s="344"/>
      <c r="AF12" s="343"/>
      <c r="AG12" s="344"/>
      <c r="AH12" s="344"/>
      <c r="AI12" s="344"/>
      <c r="AJ12" s="344"/>
      <c r="AK12" s="325" t="s">
        <v>84</v>
      </c>
      <c r="AL12" s="326"/>
      <c r="AM12" s="325"/>
      <c r="AN12" s="326"/>
      <c r="AO12" s="326"/>
      <c r="AP12" s="326"/>
      <c r="AQ12" s="327"/>
    </row>
    <row r="13" spans="2:43" ht="51" customHeight="1" x14ac:dyDescent="0.25">
      <c r="B13" s="320"/>
      <c r="C13" s="322"/>
      <c r="D13" s="322"/>
      <c r="E13" s="322"/>
      <c r="F13" s="322"/>
      <c r="G13" s="322"/>
      <c r="H13" s="324"/>
      <c r="I13" s="328" t="s">
        <v>80</v>
      </c>
      <c r="J13" s="331" t="s">
        <v>122</v>
      </c>
      <c r="K13" s="337" t="s">
        <v>117</v>
      </c>
      <c r="L13" s="331" t="s">
        <v>116</v>
      </c>
      <c r="M13" s="340" t="s">
        <v>73</v>
      </c>
      <c r="N13" s="213" t="s">
        <v>79</v>
      </c>
      <c r="O13" s="334" t="s">
        <v>91</v>
      </c>
      <c r="P13" s="328" t="s">
        <v>80</v>
      </c>
      <c r="Q13" s="331" t="s">
        <v>122</v>
      </c>
      <c r="R13" s="337" t="s">
        <v>117</v>
      </c>
      <c r="S13" s="331" t="s">
        <v>116</v>
      </c>
      <c r="T13" s="340" t="s">
        <v>73</v>
      </c>
      <c r="U13" s="205" t="s">
        <v>79</v>
      </c>
      <c r="V13" s="334" t="s">
        <v>93</v>
      </c>
      <c r="W13" s="328" t="s">
        <v>80</v>
      </c>
      <c r="X13" s="331" t="s">
        <v>122</v>
      </c>
      <c r="Y13" s="337" t="s">
        <v>117</v>
      </c>
      <c r="Z13" s="331" t="s">
        <v>116</v>
      </c>
      <c r="AA13" s="340" t="s">
        <v>73</v>
      </c>
      <c r="AB13" s="205" t="s">
        <v>79</v>
      </c>
      <c r="AC13" s="345" t="s">
        <v>120</v>
      </c>
      <c r="AD13" s="328" t="s">
        <v>80</v>
      </c>
      <c r="AE13" s="331" t="s">
        <v>122</v>
      </c>
      <c r="AF13" s="337" t="s">
        <v>117</v>
      </c>
      <c r="AG13" s="331" t="s">
        <v>116</v>
      </c>
      <c r="AH13" s="340" t="s">
        <v>73</v>
      </c>
      <c r="AI13" s="257" t="s">
        <v>79</v>
      </c>
      <c r="AJ13" s="345" t="s">
        <v>95</v>
      </c>
      <c r="AK13" s="329" t="s">
        <v>80</v>
      </c>
      <c r="AL13" s="332" t="s">
        <v>122</v>
      </c>
      <c r="AM13" s="338" t="s">
        <v>117</v>
      </c>
      <c r="AN13" s="332" t="s">
        <v>116</v>
      </c>
      <c r="AO13" s="341" t="s">
        <v>73</v>
      </c>
      <c r="AP13" s="288" t="s">
        <v>79</v>
      </c>
      <c r="AQ13" s="335" t="s">
        <v>97</v>
      </c>
    </row>
    <row r="14" spans="2:43" x14ac:dyDescent="0.25">
      <c r="B14" s="320"/>
      <c r="C14" s="322"/>
      <c r="D14" s="322"/>
      <c r="E14" s="322"/>
      <c r="F14" s="322"/>
      <c r="G14" s="322"/>
      <c r="H14" s="324"/>
      <c r="I14" s="329"/>
      <c r="J14" s="332"/>
      <c r="K14" s="338"/>
      <c r="L14" s="332"/>
      <c r="M14" s="341"/>
      <c r="N14" s="241">
        <f>F9</f>
        <v>0.21099999999999999</v>
      </c>
      <c r="O14" s="335"/>
      <c r="P14" s="329"/>
      <c r="Q14" s="332"/>
      <c r="R14" s="338"/>
      <c r="S14" s="332"/>
      <c r="T14" s="341"/>
      <c r="U14" s="206">
        <f>F8</f>
        <v>0.26090000000000002</v>
      </c>
      <c r="V14" s="335"/>
      <c r="W14" s="329"/>
      <c r="X14" s="332"/>
      <c r="Y14" s="338"/>
      <c r="Z14" s="332"/>
      <c r="AA14" s="341"/>
      <c r="AB14" s="206">
        <f>F7</f>
        <v>0.32900000000000001</v>
      </c>
      <c r="AC14" s="346"/>
      <c r="AD14" s="329"/>
      <c r="AE14" s="332"/>
      <c r="AF14" s="338"/>
      <c r="AG14" s="332"/>
      <c r="AH14" s="341"/>
      <c r="AI14" s="241">
        <f>F6</f>
        <v>0.4148</v>
      </c>
      <c r="AJ14" s="346"/>
      <c r="AK14" s="329"/>
      <c r="AL14" s="332"/>
      <c r="AM14" s="338"/>
      <c r="AN14" s="332"/>
      <c r="AO14" s="341"/>
      <c r="AP14" s="241">
        <f>F5</f>
        <v>0.52280000000000004</v>
      </c>
      <c r="AQ14" s="335"/>
    </row>
    <row r="15" spans="2:43" ht="15.75" thickBot="1" x14ac:dyDescent="0.3">
      <c r="B15" s="320"/>
      <c r="C15" s="322"/>
      <c r="D15" s="322"/>
      <c r="E15" s="322"/>
      <c r="F15" s="322"/>
      <c r="G15" s="322"/>
      <c r="H15" s="324"/>
      <c r="I15" s="330"/>
      <c r="J15" s="333"/>
      <c r="K15" s="339"/>
      <c r="L15" s="333"/>
      <c r="M15" s="342"/>
      <c r="N15" s="268">
        <f>E9</f>
        <v>2.3355669343285347E-10</v>
      </c>
      <c r="O15" s="336"/>
      <c r="P15" s="330"/>
      <c r="Q15" s="333"/>
      <c r="R15" s="339"/>
      <c r="S15" s="333"/>
      <c r="T15" s="342"/>
      <c r="U15" s="268">
        <f>E8</f>
        <v>2.6338854168912361E-10</v>
      </c>
      <c r="V15" s="336"/>
      <c r="W15" s="330"/>
      <c r="X15" s="333"/>
      <c r="Y15" s="339"/>
      <c r="Z15" s="333"/>
      <c r="AA15" s="342"/>
      <c r="AB15" s="268">
        <f>E7</f>
        <v>3.0122090221555054E-10</v>
      </c>
      <c r="AC15" s="346"/>
      <c r="AD15" s="330"/>
      <c r="AE15" s="333"/>
      <c r="AF15" s="339"/>
      <c r="AG15" s="333"/>
      <c r="AH15" s="342"/>
      <c r="AI15" s="268">
        <f>E6</f>
        <v>3.487715243208342E-10</v>
      </c>
      <c r="AJ15" s="347"/>
      <c r="AK15" s="329"/>
      <c r="AL15" s="332"/>
      <c r="AM15" s="338"/>
      <c r="AN15" s="332"/>
      <c r="AO15" s="341"/>
      <c r="AP15" s="268">
        <f>E5</f>
        <v>4.0993946353351965E-10</v>
      </c>
      <c r="AQ15" s="335"/>
    </row>
    <row r="16" spans="2:43" ht="25.5" x14ac:dyDescent="0.25">
      <c r="B16" s="258"/>
      <c r="C16" s="266"/>
      <c r="D16" s="266"/>
      <c r="E16" s="266"/>
      <c r="F16" s="254"/>
      <c r="G16" s="254"/>
      <c r="H16" s="255"/>
      <c r="I16" s="247"/>
      <c r="J16" s="248"/>
      <c r="K16" s="249"/>
      <c r="L16" s="248"/>
      <c r="M16" s="250"/>
      <c r="N16" s="245" t="s">
        <v>102</v>
      </c>
      <c r="O16" s="252" t="s">
        <v>92</v>
      </c>
      <c r="P16" s="246"/>
      <c r="Q16" s="194"/>
      <c r="R16" s="244"/>
      <c r="S16" s="194"/>
      <c r="T16" s="195"/>
      <c r="U16" s="245" t="s">
        <v>99</v>
      </c>
      <c r="V16" s="191" t="s">
        <v>94</v>
      </c>
      <c r="W16" s="208"/>
      <c r="X16" s="210"/>
      <c r="Y16" s="202"/>
      <c r="Z16" s="60"/>
      <c r="AA16" s="61"/>
      <c r="AB16" s="56" t="s">
        <v>119</v>
      </c>
      <c r="AC16" s="209" t="s">
        <v>111</v>
      </c>
      <c r="AD16" s="207"/>
      <c r="AE16" s="192"/>
      <c r="AF16" s="212"/>
      <c r="AG16" s="192"/>
      <c r="AH16" s="190"/>
      <c r="AI16" s="85" t="s">
        <v>100</v>
      </c>
      <c r="AJ16" s="193" t="s">
        <v>96</v>
      </c>
      <c r="AK16" s="217"/>
      <c r="AL16" s="211"/>
      <c r="AM16" s="214"/>
      <c r="AN16" s="211"/>
      <c r="AO16" s="215"/>
      <c r="AP16" s="216" t="s">
        <v>101</v>
      </c>
      <c r="AQ16" s="218" t="s">
        <v>98</v>
      </c>
    </row>
    <row r="17" spans="2:43" x14ac:dyDescent="0.25">
      <c r="B17" s="294">
        <v>13.2</v>
      </c>
      <c r="C17" s="295">
        <v>3</v>
      </c>
      <c r="D17" s="296">
        <v>1</v>
      </c>
      <c r="E17" s="296">
        <v>1</v>
      </c>
      <c r="F17" s="49">
        <v>0.35</v>
      </c>
      <c r="G17" s="57">
        <v>0.9</v>
      </c>
      <c r="H17" s="220">
        <f>IF(C17=3,((F17*1000000)/(SQRT(3)*B17*1000*D17)),IF(C17=2,((F17*1000000)/(2*B17*1000*D17)),IF(C17=1,((F17*1000000)/(B17*1000*D17)),0)))*1.1</f>
        <v>16.839382851364089</v>
      </c>
      <c r="I17" s="222">
        <v>41</v>
      </c>
      <c r="J17" s="223">
        <f>(F17*1000)*(I17*1000)</f>
        <v>14350000</v>
      </c>
      <c r="K17" s="224">
        <f t="shared" ref="K17:K36" si="0">IF(C17=3,3*H17^2*$N$14*I17*(0.7*($D$10^2)+0.3*$D$10),IF(C17=2,2*H17^2*$N$14*I17*(0.7*($D$10^2)+0.3*$D$10),IF(C17=1,H17^2*$N$14*I17*(0.7*($D$10^2)+0.3*$D$10))))</f>
        <v>3487.9469467500016</v>
      </c>
      <c r="L17" s="225">
        <f>F17*G17*1000000</f>
        <v>315000</v>
      </c>
      <c r="M17" s="235">
        <f>(K17/L17)</f>
        <v>1.1072847450000005E-2</v>
      </c>
      <c r="N17" s="233">
        <f>(J17*$N$15)</f>
        <v>3.3515385507614471E-3</v>
      </c>
      <c r="O17" s="226">
        <f>((C17*D17)+E17)*I17*$D$9</f>
        <v>20183152000</v>
      </c>
      <c r="P17" s="222">
        <v>33</v>
      </c>
      <c r="Q17" s="223">
        <f>(F17*1000)*(P17*1000)</f>
        <v>11550000</v>
      </c>
      <c r="R17" s="224">
        <f>IF(C17=3,3*H17^2*$U$14*P17*(0.7*($D$10^2)+0.3*$D$10),IF(C17=2,2*H17^2*$U$14*P17*(0.7*($D$10^2)+0.3*$D$10),IF(C17=1,H17^2*$U$14*P17*(0.7*($D$10^2)+0.3*$D$10))))</f>
        <v>3471.2954372250015</v>
      </c>
      <c r="S17" s="225">
        <f>F17*G17*1000000</f>
        <v>315000</v>
      </c>
      <c r="T17" s="235">
        <f>(R17/S17)</f>
        <v>1.1019985515000004E-2</v>
      </c>
      <c r="U17" s="233">
        <f>(Q17*$U$15)</f>
        <v>3.0421376565093776E-3</v>
      </c>
      <c r="V17" s="226">
        <f>((C17*D17)+E17)*P17*$D$8</f>
        <v>13596264000</v>
      </c>
      <c r="W17" s="222">
        <v>26</v>
      </c>
      <c r="X17" s="223">
        <f>(F17*1000)*(W17*1000)</f>
        <v>9100000</v>
      </c>
      <c r="Y17" s="224">
        <f>IF(C17=3,3*H17^2*$AB$14*W17*(0.7*($D$10^2)+0.3*$D$10),IF(C17=2,2*H17^2*$AB$14*W17*(0.7*($D$10^2)+0.3*$D$10),IF(C17=1,H17^2*$AB$14*W17*(0.7*($D$10^2)+0.3*$D$10))))</f>
        <v>3448.8380745000018</v>
      </c>
      <c r="Z17" s="225">
        <f>F17*G17*1000000</f>
        <v>315000</v>
      </c>
      <c r="AA17" s="235">
        <f>(Y17/Z17)</f>
        <v>1.0948692300000005E-2</v>
      </c>
      <c r="AB17" s="233">
        <f>(X17*$AB$15)</f>
        <v>2.7411102101615099E-3</v>
      </c>
      <c r="AC17" s="226">
        <f>((C17*D17)+E17)*W17*$D$7</f>
        <v>9100832000</v>
      </c>
      <c r="AD17" s="222">
        <v>21</v>
      </c>
      <c r="AE17" s="223">
        <f>(F17*1000)*(AD17*1000)</f>
        <v>7350000</v>
      </c>
      <c r="AF17" s="224">
        <f>IF(C17=3,3*H17^2*$AI$14*AD17*(0.7*($D$10^2)+0.3*$D$10),IF(C17=2,2*H17^2*$AI$14*AD17*(0.7*($D$10^2)+0.3*$D$10),IF(C17=1,H17^2*$AI$14*AD17*(0.7*($D$10^2)+0.3*$D$10))))</f>
        <v>3512.0573649000016</v>
      </c>
      <c r="AG17" s="225">
        <f>F17*G17*1000000</f>
        <v>315000</v>
      </c>
      <c r="AH17" s="235">
        <f>(AF17/AG17)</f>
        <v>1.1149388460000005E-2</v>
      </c>
      <c r="AI17" s="233">
        <f>(AE17*$AI$15)</f>
        <v>2.5634707037581312E-3</v>
      </c>
      <c r="AJ17" s="226">
        <f>((C17*D17)+E17)*AD17*$D$6</f>
        <v>6177192000</v>
      </c>
      <c r="AK17" s="222">
        <v>16</v>
      </c>
      <c r="AL17" s="223">
        <f>(F17*1000)*(AK17*1000)</f>
        <v>5600000</v>
      </c>
      <c r="AM17" s="224">
        <f>IF(C17=3,3*H17^2*$AP$14*AK17*(0.7*($D$10^2)+0.3*$D$10),IF(C17=2,2*H17^2*$AP$14*AK17*(0.7*($D$10^2)+0.3*$D$10),IF(C17=1,H17^2*$AP$14*AK17*(0.7*($D$10^2)+0.3*$D$10))))</f>
        <v>3372.5556144000016</v>
      </c>
      <c r="AN17" s="225">
        <f>F17*G17*1000000</f>
        <v>315000</v>
      </c>
      <c r="AO17" s="235">
        <f>(AM17/AN17)</f>
        <v>1.0706525760000005E-2</v>
      </c>
      <c r="AP17" s="233">
        <f>(AL17*$AP$15)</f>
        <v>2.2956609957877098E-3</v>
      </c>
      <c r="AQ17" s="226">
        <f>((C17*D17)+E17)*AK17*$D$5</f>
        <v>3909888000</v>
      </c>
    </row>
    <row r="18" spans="2:43" x14ac:dyDescent="0.25">
      <c r="B18" s="294">
        <v>13.2</v>
      </c>
      <c r="C18" s="295">
        <v>3</v>
      </c>
      <c r="D18" s="296">
        <v>1</v>
      </c>
      <c r="E18" s="296">
        <v>1</v>
      </c>
      <c r="F18" s="49">
        <v>0.7</v>
      </c>
      <c r="G18" s="57">
        <v>0.9</v>
      </c>
      <c r="H18" s="220">
        <f t="shared" ref="H18:H36" si="1">IF(C18=3,((F18*1000000)/(SQRT(3)*B18*1000*D18)),IF(C18=2,((F18*1000000)/(2*B18*1000*D18)),IF(C18=1,((F18*1000000)/(B18*1000*D18)),0)))*1.1</f>
        <v>33.678765702728178</v>
      </c>
      <c r="I18" s="222">
        <v>20</v>
      </c>
      <c r="J18" s="223">
        <f t="shared" ref="J18:J36" si="2">(F18*1000)*(I18*1000)</f>
        <v>14000000</v>
      </c>
      <c r="K18" s="224">
        <f t="shared" si="0"/>
        <v>6805.7501400000028</v>
      </c>
      <c r="L18" s="225">
        <f t="shared" ref="L18:L36" si="3">F18*G18*1000000</f>
        <v>630000</v>
      </c>
      <c r="M18" s="235">
        <f t="shared" ref="M18:M35" si="4">(K18/L18)</f>
        <v>1.0802778000000004E-2</v>
      </c>
      <c r="N18" s="233">
        <f t="shared" ref="N18:N36" si="5">(J18*$N$15)</f>
        <v>3.2697937080599488E-3</v>
      </c>
      <c r="O18" s="226">
        <f t="shared" ref="O18:O36" si="6">((C18*D18)+E18)*I18*$D$9</f>
        <v>9845440000</v>
      </c>
      <c r="P18" s="222">
        <v>16</v>
      </c>
      <c r="Q18" s="223">
        <f t="shared" ref="Q18:Q36" si="7">(F18*1000)*(P18*1000)</f>
        <v>11200000</v>
      </c>
      <c r="R18" s="224">
        <f t="shared" ref="R18:R36" si="8">IF(C18=3,3*H18^2*$U$14*P18*(0.7*($D$10^2)+0.3*$D$10),IF(C18=2,2*H18^2*$U$14*P18*(0.7*($D$10^2)+0.3*$D$10),IF(C18=1,H18^2*$U$14*P18*(0.7*($D$10^2)+0.3*$D$10))))</f>
        <v>6732.2093328000028</v>
      </c>
      <c r="S18" s="225">
        <f t="shared" ref="S18:S36" si="9">F18*G18*1000000</f>
        <v>630000</v>
      </c>
      <c r="T18" s="235">
        <f t="shared" ref="T18:T36" si="10">(R18/S18)</f>
        <v>1.0686046560000004E-2</v>
      </c>
      <c r="U18" s="233">
        <f t="shared" ref="U18:U36" si="11">(Q18*$U$15)</f>
        <v>2.9499516669181844E-3</v>
      </c>
      <c r="V18" s="226">
        <f t="shared" ref="V18:V36" si="12">((C18*D18)+E18)*P18*$D$8</f>
        <v>6592128000</v>
      </c>
      <c r="W18" s="222">
        <v>13</v>
      </c>
      <c r="X18" s="223">
        <f t="shared" ref="X18:X36" si="13">(F18*1000)*(W18*1000)</f>
        <v>9100000</v>
      </c>
      <c r="Y18" s="224">
        <f t="shared" ref="Y18:Y36" si="14">IF(C18=3,3*H18^2*$AB$14*W18*(0.7*($D$10^2)+0.3*$D$10),IF(C18=2,2*H18^2*$AB$14*W18*(0.7*($D$10^2)+0.3*$D$10),IF(C18=1,H18^2*$AB$14*W18*(0.7*($D$10^2)+0.3*$D$10))))</f>
        <v>6897.6761490000035</v>
      </c>
      <c r="Z18" s="225">
        <f t="shared" ref="Z18:Z36" si="15">F18*G18*1000000</f>
        <v>630000</v>
      </c>
      <c r="AA18" s="235">
        <f t="shared" ref="AA18:AA36" si="16">(Y18/Z18)</f>
        <v>1.0948692300000005E-2</v>
      </c>
      <c r="AB18" s="233">
        <f t="shared" ref="AB18:AB36" si="17">(X18*$AB$15)</f>
        <v>2.7411102101615099E-3</v>
      </c>
      <c r="AC18" s="226">
        <f t="shared" ref="AC18:AC36" si="18">((C18*D18)+E18)*W18*$D$7</f>
        <v>4550416000</v>
      </c>
      <c r="AD18" s="222">
        <v>10</v>
      </c>
      <c r="AE18" s="223">
        <f t="shared" ref="AE18:AE36" si="19">(F18*1000)*(AD18*1000)</f>
        <v>7000000</v>
      </c>
      <c r="AF18" s="224">
        <f t="shared" ref="AF18:AF36" si="20">IF(C18=3,3*H18^2*$AI$14*AD18*(0.7*($D$10^2)+0.3*$D$10),IF(C18=2,2*H18^2*$AI$14*AD18*(0.7*($D$10^2)+0.3*$D$10),IF(C18=1,H18^2*$AI$14*AD18*(0.7*($D$10^2)+0.3*$D$10))))</f>
        <v>6689.6330760000028</v>
      </c>
      <c r="AG18" s="225">
        <f t="shared" ref="AG18:AG36" si="21">F18*G18*1000000</f>
        <v>630000</v>
      </c>
      <c r="AH18" s="235">
        <f t="shared" ref="AH18:AH36" si="22">(AF18/AG18)</f>
        <v>1.0618465200000005E-2</v>
      </c>
      <c r="AI18" s="233">
        <f t="shared" ref="AI18:AI36" si="23">(AE18*$AI$15)</f>
        <v>2.4414006702458396E-3</v>
      </c>
      <c r="AJ18" s="226">
        <f t="shared" ref="AJ18:AJ36" si="24">((C18*D18)+E18)*AD18*$D$6</f>
        <v>2941520000</v>
      </c>
      <c r="AK18" s="222">
        <v>8</v>
      </c>
      <c r="AL18" s="223">
        <f t="shared" ref="AL18:AL36" si="25">(F18*1000)*(AK18*1000)</f>
        <v>5600000</v>
      </c>
      <c r="AM18" s="224">
        <f t="shared" ref="AM18:AM36" si="26">IF(C18=3,3*H18^2*$AP$14*AK18*(0.7*($D$10^2)+0.3*$D$10),IF(C18=2,2*H18^2*$AP$14*AK18*(0.7*($D$10^2)+0.3*$D$10),IF(C18=1,H18^2*$AP$14*AK18*(0.7*($D$10^2)+0.3*$D$10))))</f>
        <v>6745.1112288000031</v>
      </c>
      <c r="AN18" s="225">
        <f t="shared" ref="AN18:AN36" si="27">F18*G18*1000000</f>
        <v>630000</v>
      </c>
      <c r="AO18" s="235">
        <f t="shared" ref="AO18:AO36" si="28">(AM18/AN18)</f>
        <v>1.0706525760000005E-2</v>
      </c>
      <c r="AP18" s="233">
        <f t="shared" ref="AP18:AP36" si="29">(AL18*$AP$15)</f>
        <v>2.2956609957877098E-3</v>
      </c>
      <c r="AQ18" s="226">
        <f t="shared" ref="AQ18:AQ36" si="30">((C18*D18)+E18)*AK18*$D$5</f>
        <v>1954944000</v>
      </c>
    </row>
    <row r="19" spans="2:43" x14ac:dyDescent="0.25">
      <c r="B19" s="294">
        <v>13.2</v>
      </c>
      <c r="C19" s="295">
        <v>3</v>
      </c>
      <c r="D19" s="296">
        <v>1</v>
      </c>
      <c r="E19" s="296">
        <v>1</v>
      </c>
      <c r="F19" s="49">
        <v>1.0499999999999998</v>
      </c>
      <c r="G19" s="57">
        <v>0.9</v>
      </c>
      <c r="H19" s="220">
        <f t="shared" si="1"/>
        <v>50.518148554092257</v>
      </c>
      <c r="I19" s="222">
        <v>13</v>
      </c>
      <c r="J19" s="223">
        <f t="shared" si="2"/>
        <v>13649999.999999996</v>
      </c>
      <c r="K19" s="224">
        <f t="shared" si="0"/>
        <v>9953.4095797499995</v>
      </c>
      <c r="L19" s="225">
        <f t="shared" si="3"/>
        <v>944999.99999999988</v>
      </c>
      <c r="M19" s="235">
        <f t="shared" si="4"/>
        <v>1.053270855E-2</v>
      </c>
      <c r="N19" s="233">
        <f t="shared" si="5"/>
        <v>3.1880488653584491E-3</v>
      </c>
      <c r="O19" s="226">
        <f t="shared" si="6"/>
        <v>6399536000</v>
      </c>
      <c r="P19" s="222">
        <v>11</v>
      </c>
      <c r="Q19" s="223">
        <f t="shared" si="7"/>
        <v>11549999.999999998</v>
      </c>
      <c r="R19" s="224">
        <f t="shared" si="8"/>
        <v>10413.886311675002</v>
      </c>
      <c r="S19" s="225">
        <f t="shared" si="9"/>
        <v>944999.99999999988</v>
      </c>
      <c r="T19" s="235">
        <f t="shared" si="10"/>
        <v>1.1019985515000004E-2</v>
      </c>
      <c r="U19" s="233">
        <f t="shared" si="11"/>
        <v>3.0421376565093771E-3</v>
      </c>
      <c r="V19" s="226">
        <f t="shared" si="12"/>
        <v>4532088000</v>
      </c>
      <c r="W19" s="222">
        <v>8</v>
      </c>
      <c r="X19" s="223">
        <f t="shared" si="13"/>
        <v>8399999.9999999981</v>
      </c>
      <c r="Y19" s="224">
        <f t="shared" si="14"/>
        <v>9550.628514</v>
      </c>
      <c r="Z19" s="225">
        <f t="shared" si="15"/>
        <v>944999.99999999988</v>
      </c>
      <c r="AA19" s="235">
        <f t="shared" si="16"/>
        <v>1.0106485200000001E-2</v>
      </c>
      <c r="AB19" s="233">
        <f t="shared" si="17"/>
        <v>2.5302555786106237E-3</v>
      </c>
      <c r="AC19" s="226">
        <f t="shared" si="18"/>
        <v>2800256000</v>
      </c>
      <c r="AD19" s="222">
        <v>7</v>
      </c>
      <c r="AE19" s="223">
        <f t="shared" si="19"/>
        <v>7349999.9999999981</v>
      </c>
      <c r="AF19" s="224">
        <f t="shared" si="20"/>
        <v>10536.172094699999</v>
      </c>
      <c r="AG19" s="225">
        <f t="shared" si="21"/>
        <v>944999.99999999988</v>
      </c>
      <c r="AH19" s="235">
        <f t="shared" si="22"/>
        <v>1.1149388460000001E-2</v>
      </c>
      <c r="AI19" s="233">
        <f t="shared" si="23"/>
        <v>2.5634707037581307E-3</v>
      </c>
      <c r="AJ19" s="226">
        <f t="shared" si="24"/>
        <v>2059064000</v>
      </c>
      <c r="AK19" s="222">
        <v>5</v>
      </c>
      <c r="AL19" s="223">
        <f t="shared" si="25"/>
        <v>5249999.9999999991</v>
      </c>
      <c r="AM19" s="224">
        <f t="shared" si="26"/>
        <v>9485.3126655000015</v>
      </c>
      <c r="AN19" s="225">
        <f t="shared" si="27"/>
        <v>944999.99999999988</v>
      </c>
      <c r="AO19" s="235">
        <f t="shared" si="28"/>
        <v>1.0037367900000004E-2</v>
      </c>
      <c r="AP19" s="233">
        <f t="shared" si="29"/>
        <v>2.1521821835509777E-3</v>
      </c>
      <c r="AQ19" s="226">
        <f t="shared" si="30"/>
        <v>1221840000</v>
      </c>
    </row>
    <row r="20" spans="2:43" x14ac:dyDescent="0.25">
      <c r="B20" s="294">
        <v>13.2</v>
      </c>
      <c r="C20" s="295">
        <v>3</v>
      </c>
      <c r="D20" s="296">
        <v>1</v>
      </c>
      <c r="E20" s="296">
        <v>1</v>
      </c>
      <c r="F20" s="49">
        <v>1.4</v>
      </c>
      <c r="G20" s="57">
        <v>0.9</v>
      </c>
      <c r="H20" s="220">
        <f t="shared" si="1"/>
        <v>67.357531405456356</v>
      </c>
      <c r="I20" s="222">
        <v>10</v>
      </c>
      <c r="J20" s="223">
        <f t="shared" si="2"/>
        <v>14000000</v>
      </c>
      <c r="K20" s="224">
        <f t="shared" si="0"/>
        <v>13611.500280000006</v>
      </c>
      <c r="L20" s="225">
        <f t="shared" si="3"/>
        <v>1260000</v>
      </c>
      <c r="M20" s="235">
        <f t="shared" si="4"/>
        <v>1.0802778000000004E-2</v>
      </c>
      <c r="N20" s="233">
        <f t="shared" si="5"/>
        <v>3.2697937080599488E-3</v>
      </c>
      <c r="O20" s="226">
        <f t="shared" si="6"/>
        <v>4922720000</v>
      </c>
      <c r="P20" s="222">
        <v>8</v>
      </c>
      <c r="Q20" s="223">
        <f t="shared" si="7"/>
        <v>11200000</v>
      </c>
      <c r="R20" s="224">
        <f t="shared" si="8"/>
        <v>13464.418665600006</v>
      </c>
      <c r="S20" s="225">
        <f t="shared" si="9"/>
        <v>1260000</v>
      </c>
      <c r="T20" s="235">
        <f t="shared" si="10"/>
        <v>1.0686046560000004E-2</v>
      </c>
      <c r="U20" s="233">
        <f t="shared" si="11"/>
        <v>2.9499516669181844E-3</v>
      </c>
      <c r="V20" s="226">
        <f t="shared" si="12"/>
        <v>3296064000</v>
      </c>
      <c r="W20" s="222">
        <v>6</v>
      </c>
      <c r="X20" s="223">
        <f t="shared" si="13"/>
        <v>8400000</v>
      </c>
      <c r="Y20" s="224">
        <f t="shared" si="14"/>
        <v>12734.171352000005</v>
      </c>
      <c r="Z20" s="225">
        <f t="shared" si="15"/>
        <v>1260000</v>
      </c>
      <c r="AA20" s="235">
        <f t="shared" si="16"/>
        <v>1.0106485200000005E-2</v>
      </c>
      <c r="AB20" s="233">
        <f t="shared" si="17"/>
        <v>2.5302555786106246E-3</v>
      </c>
      <c r="AC20" s="226">
        <f t="shared" si="18"/>
        <v>2100192000</v>
      </c>
      <c r="AD20" s="222">
        <v>5</v>
      </c>
      <c r="AE20" s="223">
        <f t="shared" si="19"/>
        <v>7000000</v>
      </c>
      <c r="AF20" s="224">
        <f t="shared" si="20"/>
        <v>13379.266152000006</v>
      </c>
      <c r="AG20" s="225">
        <f t="shared" si="21"/>
        <v>1260000</v>
      </c>
      <c r="AH20" s="235">
        <f t="shared" si="22"/>
        <v>1.0618465200000005E-2</v>
      </c>
      <c r="AI20" s="233">
        <f t="shared" si="23"/>
        <v>2.4414006702458396E-3</v>
      </c>
      <c r="AJ20" s="226">
        <f t="shared" si="24"/>
        <v>1470760000</v>
      </c>
      <c r="AK20" s="222">
        <v>4</v>
      </c>
      <c r="AL20" s="223">
        <f t="shared" si="25"/>
        <v>5600000</v>
      </c>
      <c r="AM20" s="224">
        <f t="shared" si="26"/>
        <v>13490.222457600006</v>
      </c>
      <c r="AN20" s="225">
        <f t="shared" si="27"/>
        <v>1260000</v>
      </c>
      <c r="AO20" s="235">
        <f t="shared" si="28"/>
        <v>1.0706525760000005E-2</v>
      </c>
      <c r="AP20" s="233">
        <f t="shared" si="29"/>
        <v>2.2956609957877098E-3</v>
      </c>
      <c r="AQ20" s="226">
        <f t="shared" si="30"/>
        <v>977472000</v>
      </c>
    </row>
    <row r="21" spans="2:43" x14ac:dyDescent="0.25">
      <c r="B21" s="294">
        <v>13.2</v>
      </c>
      <c r="C21" s="295">
        <v>3</v>
      </c>
      <c r="D21" s="296">
        <v>1</v>
      </c>
      <c r="E21" s="296">
        <v>1</v>
      </c>
      <c r="F21" s="49">
        <v>1.75</v>
      </c>
      <c r="G21" s="57">
        <v>0.9</v>
      </c>
      <c r="H21" s="220">
        <f t="shared" si="1"/>
        <v>84.196914256820449</v>
      </c>
      <c r="I21" s="222">
        <v>8</v>
      </c>
      <c r="J21" s="223">
        <f t="shared" si="2"/>
        <v>14000000</v>
      </c>
      <c r="K21" s="224">
        <f t="shared" si="0"/>
        <v>17014.375350000009</v>
      </c>
      <c r="L21" s="225">
        <f t="shared" si="3"/>
        <v>1575000</v>
      </c>
      <c r="M21" s="235">
        <f t="shared" si="4"/>
        <v>1.0802778000000006E-2</v>
      </c>
      <c r="N21" s="233">
        <f t="shared" si="5"/>
        <v>3.2697937080599488E-3</v>
      </c>
      <c r="O21" s="226">
        <f t="shared" si="6"/>
        <v>3938176000</v>
      </c>
      <c r="P21" s="222">
        <v>6</v>
      </c>
      <c r="Q21" s="223">
        <f t="shared" si="7"/>
        <v>10500000</v>
      </c>
      <c r="R21" s="224">
        <f t="shared" si="8"/>
        <v>15778.615623750013</v>
      </c>
      <c r="S21" s="225">
        <f t="shared" si="9"/>
        <v>1575000</v>
      </c>
      <c r="T21" s="235">
        <f t="shared" si="10"/>
        <v>1.0018168650000008E-2</v>
      </c>
      <c r="U21" s="233">
        <f t="shared" si="11"/>
        <v>2.7655796877357978E-3</v>
      </c>
      <c r="V21" s="226">
        <f t="shared" si="12"/>
        <v>2472048000</v>
      </c>
      <c r="W21" s="222">
        <v>5</v>
      </c>
      <c r="X21" s="223">
        <f t="shared" si="13"/>
        <v>8750000</v>
      </c>
      <c r="Y21" s="224">
        <f t="shared" si="14"/>
        <v>16580.952281250011</v>
      </c>
      <c r="Z21" s="225">
        <f t="shared" si="15"/>
        <v>1575000</v>
      </c>
      <c r="AA21" s="235">
        <f t="shared" si="16"/>
        <v>1.0527588750000007E-2</v>
      </c>
      <c r="AB21" s="233">
        <f t="shared" si="17"/>
        <v>2.6356828943860672E-3</v>
      </c>
      <c r="AC21" s="226">
        <f t="shared" si="18"/>
        <v>1750160000</v>
      </c>
      <c r="AD21" s="222">
        <v>4</v>
      </c>
      <c r="AE21" s="223">
        <f t="shared" si="19"/>
        <v>7000000</v>
      </c>
      <c r="AF21" s="224">
        <f t="shared" si="20"/>
        <v>16724.08269000001</v>
      </c>
      <c r="AG21" s="225">
        <f t="shared" si="21"/>
        <v>1575000</v>
      </c>
      <c r="AH21" s="235">
        <f t="shared" si="22"/>
        <v>1.0618465200000007E-2</v>
      </c>
      <c r="AI21" s="233">
        <f t="shared" si="23"/>
        <v>2.4414006702458396E-3</v>
      </c>
      <c r="AJ21" s="226">
        <f t="shared" si="24"/>
        <v>1176608000</v>
      </c>
      <c r="AK21" s="222">
        <v>3</v>
      </c>
      <c r="AL21" s="223">
        <f t="shared" si="25"/>
        <v>5250000</v>
      </c>
      <c r="AM21" s="224">
        <f t="shared" si="26"/>
        <v>15808.854442500009</v>
      </c>
      <c r="AN21" s="225">
        <f t="shared" si="27"/>
        <v>1575000</v>
      </c>
      <c r="AO21" s="235">
        <f t="shared" si="28"/>
        <v>1.0037367900000005E-2</v>
      </c>
      <c r="AP21" s="233">
        <f t="shared" si="29"/>
        <v>2.1521821835509781E-3</v>
      </c>
      <c r="AQ21" s="226">
        <f t="shared" si="30"/>
        <v>733104000</v>
      </c>
    </row>
    <row r="22" spans="2:43" x14ac:dyDescent="0.25">
      <c r="B22" s="294">
        <v>13.2</v>
      </c>
      <c r="C22" s="295">
        <v>3</v>
      </c>
      <c r="D22" s="296">
        <v>1</v>
      </c>
      <c r="E22" s="296">
        <v>1</v>
      </c>
      <c r="F22" s="49">
        <v>2.0999999999999996</v>
      </c>
      <c r="G22" s="57">
        <v>0.9</v>
      </c>
      <c r="H22" s="220">
        <f t="shared" si="1"/>
        <v>101.03629710818451</v>
      </c>
      <c r="I22" s="222">
        <v>6</v>
      </c>
      <c r="J22" s="223">
        <f t="shared" si="2"/>
        <v>12599999.999999998</v>
      </c>
      <c r="K22" s="224">
        <f t="shared" si="0"/>
        <v>18375.525378000002</v>
      </c>
      <c r="L22" s="225">
        <f t="shared" si="3"/>
        <v>1889999.9999999998</v>
      </c>
      <c r="M22" s="235">
        <f t="shared" si="4"/>
        <v>9.7225002000000029E-3</v>
      </c>
      <c r="N22" s="233">
        <f t="shared" si="5"/>
        <v>2.9428143372539533E-3</v>
      </c>
      <c r="O22" s="226">
        <f t="shared" si="6"/>
        <v>2953632000</v>
      </c>
      <c r="P22" s="222">
        <v>5</v>
      </c>
      <c r="Q22" s="223">
        <f t="shared" si="7"/>
        <v>10499999.999999998</v>
      </c>
      <c r="R22" s="224">
        <f t="shared" si="8"/>
        <v>18934.338748500006</v>
      </c>
      <c r="S22" s="225">
        <f t="shared" si="9"/>
        <v>1889999.9999999998</v>
      </c>
      <c r="T22" s="235">
        <f t="shared" si="10"/>
        <v>1.0018168650000004E-2</v>
      </c>
      <c r="U22" s="233">
        <f t="shared" si="11"/>
        <v>2.7655796877357973E-3</v>
      </c>
      <c r="V22" s="226">
        <f t="shared" si="12"/>
        <v>2060040000</v>
      </c>
      <c r="W22" s="222">
        <v>4</v>
      </c>
      <c r="X22" s="223">
        <f t="shared" si="13"/>
        <v>8399999.9999999981</v>
      </c>
      <c r="Y22" s="224">
        <f t="shared" si="14"/>
        <v>19101.257028</v>
      </c>
      <c r="Z22" s="225">
        <f t="shared" si="15"/>
        <v>1889999.9999999998</v>
      </c>
      <c r="AA22" s="235">
        <f t="shared" si="16"/>
        <v>1.0106485200000001E-2</v>
      </c>
      <c r="AB22" s="233">
        <f t="shared" si="17"/>
        <v>2.5302555786106237E-3</v>
      </c>
      <c r="AC22" s="226">
        <f t="shared" si="18"/>
        <v>1400128000</v>
      </c>
      <c r="AD22" s="222">
        <v>3</v>
      </c>
      <c r="AE22" s="223">
        <f t="shared" si="19"/>
        <v>6299999.9999999991</v>
      </c>
      <c r="AF22" s="224">
        <f t="shared" si="20"/>
        <v>18062.009305200001</v>
      </c>
      <c r="AG22" s="225">
        <f t="shared" si="21"/>
        <v>1889999.9999999998</v>
      </c>
      <c r="AH22" s="235">
        <f t="shared" si="22"/>
        <v>9.5566186800000019E-3</v>
      </c>
      <c r="AI22" s="233">
        <f t="shared" si="23"/>
        <v>2.197260603221255E-3</v>
      </c>
      <c r="AJ22" s="226">
        <f t="shared" si="24"/>
        <v>882456000</v>
      </c>
      <c r="AK22" s="222">
        <v>2</v>
      </c>
      <c r="AL22" s="223">
        <f t="shared" si="25"/>
        <v>4199999.9999999991</v>
      </c>
      <c r="AM22" s="224">
        <f t="shared" si="26"/>
        <v>15176.500264800003</v>
      </c>
      <c r="AN22" s="225">
        <f t="shared" si="27"/>
        <v>1889999.9999999998</v>
      </c>
      <c r="AO22" s="235">
        <f t="shared" si="28"/>
        <v>8.0298943200000032E-3</v>
      </c>
      <c r="AP22" s="233">
        <f t="shared" si="29"/>
        <v>1.7217457468407821E-3</v>
      </c>
      <c r="AQ22" s="226">
        <f t="shared" si="30"/>
        <v>488736000</v>
      </c>
    </row>
    <row r="23" spans="2:43" x14ac:dyDescent="0.25">
      <c r="B23" s="294">
        <v>13.2</v>
      </c>
      <c r="C23" s="295">
        <v>3</v>
      </c>
      <c r="D23" s="296">
        <v>1</v>
      </c>
      <c r="E23" s="296">
        <v>1</v>
      </c>
      <c r="F23" s="49">
        <v>2.4499999999999997</v>
      </c>
      <c r="G23" s="57">
        <v>0.9</v>
      </c>
      <c r="H23" s="220">
        <f t="shared" si="1"/>
        <v>117.87567995954861</v>
      </c>
      <c r="I23" s="222">
        <v>5</v>
      </c>
      <c r="J23" s="223">
        <f t="shared" si="2"/>
        <v>12249999.999999998</v>
      </c>
      <c r="K23" s="224">
        <f t="shared" si="0"/>
        <v>20842.609803750005</v>
      </c>
      <c r="L23" s="225">
        <f t="shared" si="3"/>
        <v>2204999.9999999995</v>
      </c>
      <c r="M23" s="235">
        <f t="shared" si="4"/>
        <v>9.4524307500000043E-3</v>
      </c>
      <c r="N23" s="233">
        <f t="shared" si="5"/>
        <v>2.8610694945524545E-3</v>
      </c>
      <c r="O23" s="226">
        <f t="shared" si="6"/>
        <v>2461360000</v>
      </c>
      <c r="P23" s="222">
        <v>4</v>
      </c>
      <c r="Q23" s="223">
        <f t="shared" si="7"/>
        <v>9799999.9999999981</v>
      </c>
      <c r="R23" s="224">
        <f t="shared" si="8"/>
        <v>20617.391081700007</v>
      </c>
      <c r="S23" s="225">
        <f t="shared" si="9"/>
        <v>2204999.9999999995</v>
      </c>
      <c r="T23" s="235">
        <f t="shared" si="10"/>
        <v>9.3502907400000047E-3</v>
      </c>
      <c r="U23" s="233">
        <f t="shared" si="11"/>
        <v>2.5812077085534111E-3</v>
      </c>
      <c r="V23" s="226">
        <f t="shared" si="12"/>
        <v>1648032000</v>
      </c>
      <c r="W23" s="222">
        <v>3</v>
      </c>
      <c r="X23" s="223">
        <f t="shared" si="13"/>
        <v>7349999.9999999991</v>
      </c>
      <c r="Y23" s="224">
        <f t="shared" si="14"/>
        <v>19499.199882750007</v>
      </c>
      <c r="Z23" s="225">
        <f t="shared" si="15"/>
        <v>2204999.9999999995</v>
      </c>
      <c r="AA23" s="235">
        <f t="shared" si="16"/>
        <v>8.8431745500000044E-3</v>
      </c>
      <c r="AB23" s="233">
        <f t="shared" si="17"/>
        <v>2.2139736312842963E-3</v>
      </c>
      <c r="AC23" s="226">
        <f t="shared" si="18"/>
        <v>1050096000</v>
      </c>
      <c r="AD23" s="222">
        <v>3</v>
      </c>
      <c r="AE23" s="223">
        <f t="shared" si="19"/>
        <v>7349999.9999999991</v>
      </c>
      <c r="AF23" s="224">
        <f t="shared" si="20"/>
        <v>24584.401554300006</v>
      </c>
      <c r="AG23" s="225">
        <f t="shared" si="21"/>
        <v>2204999.9999999995</v>
      </c>
      <c r="AH23" s="235">
        <f t="shared" si="22"/>
        <v>1.1149388460000005E-2</v>
      </c>
      <c r="AI23" s="233">
        <f t="shared" si="23"/>
        <v>2.5634707037581312E-3</v>
      </c>
      <c r="AJ23" s="226">
        <f t="shared" si="24"/>
        <v>882456000</v>
      </c>
      <c r="AK23" s="222">
        <v>2</v>
      </c>
      <c r="AL23" s="223">
        <f t="shared" si="25"/>
        <v>4899999.9999999991</v>
      </c>
      <c r="AM23" s="224">
        <f t="shared" si="26"/>
        <v>20656.903138200007</v>
      </c>
      <c r="AN23" s="225">
        <f t="shared" si="27"/>
        <v>2204999.9999999995</v>
      </c>
      <c r="AO23" s="235">
        <f t="shared" si="28"/>
        <v>9.3682100400000051E-3</v>
      </c>
      <c r="AP23" s="233">
        <f t="shared" si="29"/>
        <v>2.008703371314246E-3</v>
      </c>
      <c r="AQ23" s="226">
        <f t="shared" si="30"/>
        <v>488736000</v>
      </c>
    </row>
    <row r="24" spans="2:43" x14ac:dyDescent="0.25">
      <c r="B24" s="294">
        <v>13.2</v>
      </c>
      <c r="C24" s="295">
        <v>3</v>
      </c>
      <c r="D24" s="296">
        <v>1</v>
      </c>
      <c r="E24" s="296">
        <v>1</v>
      </c>
      <c r="F24" s="49">
        <v>2.8</v>
      </c>
      <c r="G24" s="57">
        <v>0.9</v>
      </c>
      <c r="H24" s="220">
        <f t="shared" si="1"/>
        <v>134.71506281091271</v>
      </c>
      <c r="I24" s="222">
        <v>5</v>
      </c>
      <c r="J24" s="223">
        <f t="shared" si="2"/>
        <v>14000000</v>
      </c>
      <c r="K24" s="224">
        <f t="shared" si="0"/>
        <v>27223.000560000011</v>
      </c>
      <c r="L24" s="225">
        <f t="shared" si="3"/>
        <v>2520000</v>
      </c>
      <c r="M24" s="235">
        <f t="shared" si="4"/>
        <v>1.0802778000000004E-2</v>
      </c>
      <c r="N24" s="233">
        <f t="shared" si="5"/>
        <v>3.2697937080599488E-3</v>
      </c>
      <c r="O24" s="226">
        <f t="shared" si="6"/>
        <v>2461360000</v>
      </c>
      <c r="P24" s="222">
        <v>4</v>
      </c>
      <c r="Q24" s="223">
        <f t="shared" si="7"/>
        <v>11200000</v>
      </c>
      <c r="R24" s="224">
        <f t="shared" si="8"/>
        <v>26928.837331200011</v>
      </c>
      <c r="S24" s="225">
        <f t="shared" si="9"/>
        <v>2520000</v>
      </c>
      <c r="T24" s="235">
        <f t="shared" si="10"/>
        <v>1.0686046560000004E-2</v>
      </c>
      <c r="U24" s="233">
        <f t="shared" si="11"/>
        <v>2.9499516669181844E-3</v>
      </c>
      <c r="V24" s="226">
        <f t="shared" si="12"/>
        <v>1648032000</v>
      </c>
      <c r="W24" s="222">
        <v>3</v>
      </c>
      <c r="X24" s="223">
        <f t="shared" si="13"/>
        <v>8400000</v>
      </c>
      <c r="Y24" s="224">
        <f t="shared" si="14"/>
        <v>25468.34270400001</v>
      </c>
      <c r="Z24" s="225">
        <f t="shared" si="15"/>
        <v>2520000</v>
      </c>
      <c r="AA24" s="235">
        <f t="shared" si="16"/>
        <v>1.0106485200000005E-2</v>
      </c>
      <c r="AB24" s="233">
        <f t="shared" si="17"/>
        <v>2.5302555786106246E-3</v>
      </c>
      <c r="AC24" s="226">
        <f t="shared" si="18"/>
        <v>1050096000</v>
      </c>
      <c r="AD24" s="222">
        <v>2</v>
      </c>
      <c r="AE24" s="223">
        <f t="shared" si="19"/>
        <v>5600000</v>
      </c>
      <c r="AF24" s="224">
        <f t="shared" si="20"/>
        <v>21406.825843200011</v>
      </c>
      <c r="AG24" s="225">
        <f t="shared" si="21"/>
        <v>2520000</v>
      </c>
      <c r="AH24" s="235">
        <f t="shared" si="22"/>
        <v>8.494772160000004E-3</v>
      </c>
      <c r="AI24" s="233">
        <f t="shared" si="23"/>
        <v>1.9531205361966715E-3</v>
      </c>
      <c r="AJ24" s="226">
        <f t="shared" si="24"/>
        <v>588304000</v>
      </c>
      <c r="AK24" s="222">
        <v>2</v>
      </c>
      <c r="AL24" s="223">
        <f t="shared" si="25"/>
        <v>5600000</v>
      </c>
      <c r="AM24" s="224">
        <f t="shared" si="26"/>
        <v>26980.444915200012</v>
      </c>
      <c r="AN24" s="225">
        <f t="shared" si="27"/>
        <v>2520000</v>
      </c>
      <c r="AO24" s="235">
        <f t="shared" si="28"/>
        <v>1.0706525760000005E-2</v>
      </c>
      <c r="AP24" s="233">
        <f t="shared" si="29"/>
        <v>2.2956609957877098E-3</v>
      </c>
      <c r="AQ24" s="226">
        <f t="shared" si="30"/>
        <v>488736000</v>
      </c>
    </row>
    <row r="25" spans="2:43" x14ac:dyDescent="0.25">
      <c r="B25" s="294">
        <v>13.2</v>
      </c>
      <c r="C25" s="295">
        <v>3</v>
      </c>
      <c r="D25" s="296">
        <v>1</v>
      </c>
      <c r="E25" s="296">
        <v>1</v>
      </c>
      <c r="F25" s="49">
        <v>3.15</v>
      </c>
      <c r="G25" s="57">
        <v>0.9</v>
      </c>
      <c r="H25" s="220">
        <f t="shared" si="1"/>
        <v>151.55444566227681</v>
      </c>
      <c r="I25" s="222">
        <v>4</v>
      </c>
      <c r="J25" s="223">
        <f t="shared" si="2"/>
        <v>12600000</v>
      </c>
      <c r="K25" s="224">
        <f t="shared" si="0"/>
        <v>27563.28806700002</v>
      </c>
      <c r="L25" s="225">
        <f t="shared" si="3"/>
        <v>2835000</v>
      </c>
      <c r="M25" s="235">
        <f t="shared" si="4"/>
        <v>9.7225002000000064E-3</v>
      </c>
      <c r="N25" s="233">
        <f t="shared" si="5"/>
        <v>2.9428143372539537E-3</v>
      </c>
      <c r="O25" s="226">
        <f t="shared" si="6"/>
        <v>1969088000</v>
      </c>
      <c r="P25" s="222">
        <v>3</v>
      </c>
      <c r="Q25" s="223">
        <f t="shared" si="7"/>
        <v>9450000</v>
      </c>
      <c r="R25" s="224">
        <f t="shared" si="8"/>
        <v>25561.357310475021</v>
      </c>
      <c r="S25" s="225">
        <f t="shared" si="9"/>
        <v>2835000</v>
      </c>
      <c r="T25" s="235">
        <f t="shared" si="10"/>
        <v>9.0163517850000083E-3</v>
      </c>
      <c r="U25" s="233">
        <f t="shared" si="11"/>
        <v>2.489021718962218E-3</v>
      </c>
      <c r="V25" s="226">
        <f t="shared" si="12"/>
        <v>1236024000</v>
      </c>
      <c r="W25" s="222">
        <v>2</v>
      </c>
      <c r="X25" s="223">
        <f t="shared" si="13"/>
        <v>6300000</v>
      </c>
      <c r="Y25" s="224">
        <f t="shared" si="14"/>
        <v>21488.914156500014</v>
      </c>
      <c r="Z25" s="225">
        <f t="shared" si="15"/>
        <v>2835000</v>
      </c>
      <c r="AA25" s="235">
        <f t="shared" si="16"/>
        <v>7.5798639000000051E-3</v>
      </c>
      <c r="AB25" s="233">
        <f t="shared" si="17"/>
        <v>1.8976916839579683E-3</v>
      </c>
      <c r="AC25" s="226">
        <f t="shared" si="18"/>
        <v>700064000</v>
      </c>
      <c r="AD25" s="222">
        <v>2</v>
      </c>
      <c r="AE25" s="223">
        <f t="shared" si="19"/>
        <v>6300000</v>
      </c>
      <c r="AF25" s="224">
        <f t="shared" si="20"/>
        <v>27093.013957800016</v>
      </c>
      <c r="AG25" s="225">
        <f t="shared" si="21"/>
        <v>2835000</v>
      </c>
      <c r="AH25" s="235">
        <f t="shared" si="22"/>
        <v>9.5566186800000053E-3</v>
      </c>
      <c r="AI25" s="233">
        <f t="shared" si="23"/>
        <v>2.1972606032212554E-3</v>
      </c>
      <c r="AJ25" s="226">
        <f t="shared" si="24"/>
        <v>588304000</v>
      </c>
      <c r="AK25" s="222">
        <v>1</v>
      </c>
      <c r="AL25" s="223">
        <f t="shared" si="25"/>
        <v>3150000</v>
      </c>
      <c r="AM25" s="224">
        <f t="shared" si="26"/>
        <v>17073.562797900013</v>
      </c>
      <c r="AN25" s="225">
        <f t="shared" si="27"/>
        <v>2835000</v>
      </c>
      <c r="AO25" s="235">
        <f t="shared" si="28"/>
        <v>6.0224207400000045E-3</v>
      </c>
      <c r="AP25" s="233">
        <f t="shared" si="29"/>
        <v>1.2913093101305868E-3</v>
      </c>
      <c r="AQ25" s="226">
        <f t="shared" si="30"/>
        <v>244368000</v>
      </c>
    </row>
    <row r="26" spans="2:43" x14ac:dyDescent="0.25">
      <c r="B26" s="294">
        <v>13.2</v>
      </c>
      <c r="C26" s="295">
        <v>3</v>
      </c>
      <c r="D26" s="296">
        <v>1</v>
      </c>
      <c r="E26" s="296">
        <v>1</v>
      </c>
      <c r="F26" s="49">
        <v>3.5</v>
      </c>
      <c r="G26" s="57">
        <v>0.9</v>
      </c>
      <c r="H26" s="220">
        <f t="shared" si="1"/>
        <v>168.3938285136409</v>
      </c>
      <c r="I26" s="222">
        <v>4</v>
      </c>
      <c r="J26" s="223">
        <f t="shared" si="2"/>
        <v>14000000</v>
      </c>
      <c r="K26" s="224">
        <f t="shared" si="0"/>
        <v>34028.750700000019</v>
      </c>
      <c r="L26" s="225">
        <f t="shared" si="3"/>
        <v>3150000</v>
      </c>
      <c r="M26" s="235">
        <f t="shared" si="4"/>
        <v>1.0802778000000006E-2</v>
      </c>
      <c r="N26" s="233">
        <f t="shared" si="5"/>
        <v>3.2697937080599488E-3</v>
      </c>
      <c r="O26" s="226">
        <f t="shared" si="6"/>
        <v>1969088000</v>
      </c>
      <c r="P26" s="222">
        <v>3</v>
      </c>
      <c r="Q26" s="223">
        <f t="shared" si="7"/>
        <v>10500000</v>
      </c>
      <c r="R26" s="224">
        <f t="shared" si="8"/>
        <v>31557.231247500025</v>
      </c>
      <c r="S26" s="225">
        <f t="shared" si="9"/>
        <v>3150000</v>
      </c>
      <c r="T26" s="235">
        <f t="shared" si="10"/>
        <v>1.0018168650000008E-2</v>
      </c>
      <c r="U26" s="233">
        <f t="shared" si="11"/>
        <v>2.7655796877357978E-3</v>
      </c>
      <c r="V26" s="226">
        <f t="shared" si="12"/>
        <v>1236024000</v>
      </c>
      <c r="W26" s="222">
        <v>2</v>
      </c>
      <c r="X26" s="223">
        <f t="shared" si="13"/>
        <v>7000000</v>
      </c>
      <c r="Y26" s="224">
        <f t="shared" si="14"/>
        <v>26529.523650000017</v>
      </c>
      <c r="Z26" s="225">
        <f t="shared" si="15"/>
        <v>3150000</v>
      </c>
      <c r="AA26" s="235">
        <f t="shared" si="16"/>
        <v>8.4220710000000049E-3</v>
      </c>
      <c r="AB26" s="233">
        <f t="shared" si="17"/>
        <v>2.1085463155088536E-3</v>
      </c>
      <c r="AC26" s="226">
        <f t="shared" si="18"/>
        <v>700064000</v>
      </c>
      <c r="AD26" s="222">
        <v>2</v>
      </c>
      <c r="AE26" s="223">
        <f t="shared" si="19"/>
        <v>7000000</v>
      </c>
      <c r="AF26" s="224">
        <f t="shared" si="20"/>
        <v>33448.16538000002</v>
      </c>
      <c r="AG26" s="225">
        <f t="shared" si="21"/>
        <v>3150000</v>
      </c>
      <c r="AH26" s="235">
        <f t="shared" si="22"/>
        <v>1.0618465200000007E-2</v>
      </c>
      <c r="AI26" s="233">
        <f t="shared" si="23"/>
        <v>2.4414006702458396E-3</v>
      </c>
      <c r="AJ26" s="226">
        <f t="shared" si="24"/>
        <v>588304000</v>
      </c>
      <c r="AK26" s="222">
        <v>1</v>
      </c>
      <c r="AL26" s="223">
        <f t="shared" si="25"/>
        <v>3500000</v>
      </c>
      <c r="AM26" s="224">
        <f t="shared" si="26"/>
        <v>21078.472590000016</v>
      </c>
      <c r="AN26" s="225">
        <f t="shared" si="27"/>
        <v>3150000</v>
      </c>
      <c r="AO26" s="235">
        <f t="shared" si="28"/>
        <v>6.6915786000000047E-3</v>
      </c>
      <c r="AP26" s="233">
        <f t="shared" si="29"/>
        <v>1.4347881223673187E-3</v>
      </c>
      <c r="AQ26" s="226">
        <f t="shared" si="30"/>
        <v>244368000</v>
      </c>
    </row>
    <row r="27" spans="2:43" x14ac:dyDescent="0.25">
      <c r="B27" s="294">
        <v>13.2</v>
      </c>
      <c r="C27" s="295">
        <v>3</v>
      </c>
      <c r="D27" s="296">
        <v>1</v>
      </c>
      <c r="E27" s="296">
        <v>1</v>
      </c>
      <c r="F27" s="49">
        <v>3.8499999999999996</v>
      </c>
      <c r="G27" s="57">
        <v>0.9</v>
      </c>
      <c r="H27" s="220">
        <f t="shared" si="1"/>
        <v>185.23321136500496</v>
      </c>
      <c r="I27" s="222">
        <v>3</v>
      </c>
      <c r="J27" s="223">
        <f t="shared" si="2"/>
        <v>11549999.999999998</v>
      </c>
      <c r="K27" s="224">
        <f t="shared" si="0"/>
        <v>30881.09126025001</v>
      </c>
      <c r="L27" s="225">
        <f t="shared" si="3"/>
        <v>3465000</v>
      </c>
      <c r="M27" s="235">
        <f t="shared" si="4"/>
        <v>8.9122918500000037E-3</v>
      </c>
      <c r="N27" s="233">
        <f t="shared" si="5"/>
        <v>2.6975798091494574E-3</v>
      </c>
      <c r="O27" s="226">
        <f t="shared" si="6"/>
        <v>1476816000</v>
      </c>
      <c r="P27" s="222">
        <v>3</v>
      </c>
      <c r="Q27" s="223">
        <f t="shared" si="7"/>
        <v>11549999.999999998</v>
      </c>
      <c r="R27" s="224">
        <f t="shared" si="8"/>
        <v>38184.249809475019</v>
      </c>
      <c r="S27" s="225">
        <f t="shared" si="9"/>
        <v>3465000</v>
      </c>
      <c r="T27" s="235">
        <f t="shared" si="10"/>
        <v>1.1019985515000006E-2</v>
      </c>
      <c r="U27" s="233">
        <f t="shared" si="11"/>
        <v>3.0421376565093771E-3</v>
      </c>
      <c r="V27" s="226">
        <f t="shared" si="12"/>
        <v>1236024000</v>
      </c>
      <c r="W27" s="222">
        <v>2</v>
      </c>
      <c r="X27" s="223">
        <f t="shared" si="13"/>
        <v>7699999.9999999991</v>
      </c>
      <c r="Y27" s="224">
        <f t="shared" si="14"/>
        <v>32100.72361650001</v>
      </c>
      <c r="Z27" s="225">
        <f t="shared" si="15"/>
        <v>3465000</v>
      </c>
      <c r="AA27" s="235">
        <f t="shared" si="16"/>
        <v>9.2642781000000039E-3</v>
      </c>
      <c r="AB27" s="233">
        <f t="shared" si="17"/>
        <v>2.3194009470597389E-3</v>
      </c>
      <c r="AC27" s="226">
        <f t="shared" si="18"/>
        <v>700064000</v>
      </c>
      <c r="AD27" s="222">
        <v>1</v>
      </c>
      <c r="AE27" s="223">
        <f t="shared" si="19"/>
        <v>3849999.9999999995</v>
      </c>
      <c r="AF27" s="224">
        <f t="shared" si="20"/>
        <v>20236.140054900006</v>
      </c>
      <c r="AG27" s="225">
        <f t="shared" si="21"/>
        <v>3465000</v>
      </c>
      <c r="AH27" s="235">
        <f t="shared" si="22"/>
        <v>5.8401558600000014E-3</v>
      </c>
      <c r="AI27" s="233">
        <f t="shared" si="23"/>
        <v>1.3427703686352116E-3</v>
      </c>
      <c r="AJ27" s="226">
        <f t="shared" si="24"/>
        <v>294152000</v>
      </c>
      <c r="AK27" s="222">
        <v>1</v>
      </c>
      <c r="AL27" s="223">
        <f t="shared" si="25"/>
        <v>3849999.9999999995</v>
      </c>
      <c r="AM27" s="224">
        <f t="shared" si="26"/>
        <v>25504.95183390001</v>
      </c>
      <c r="AN27" s="225">
        <f t="shared" si="27"/>
        <v>3465000</v>
      </c>
      <c r="AO27" s="235">
        <f t="shared" si="28"/>
        <v>7.360736460000003E-3</v>
      </c>
      <c r="AP27" s="233">
        <f t="shared" si="29"/>
        <v>1.5782669346040504E-3</v>
      </c>
      <c r="AQ27" s="226">
        <f t="shared" si="30"/>
        <v>244368000</v>
      </c>
    </row>
    <row r="28" spans="2:43" x14ac:dyDescent="0.25">
      <c r="B28" s="294">
        <v>13.2</v>
      </c>
      <c r="C28" s="295">
        <v>3</v>
      </c>
      <c r="D28" s="296">
        <v>1</v>
      </c>
      <c r="E28" s="296">
        <v>1</v>
      </c>
      <c r="F28" s="49">
        <v>4.1999999999999993</v>
      </c>
      <c r="G28" s="57">
        <v>0.9</v>
      </c>
      <c r="H28" s="220">
        <f t="shared" si="1"/>
        <v>202.07259421636903</v>
      </c>
      <c r="I28" s="222">
        <v>3</v>
      </c>
      <c r="J28" s="223">
        <f t="shared" si="2"/>
        <v>12599999.999999998</v>
      </c>
      <c r="K28" s="224">
        <f t="shared" si="0"/>
        <v>36751.050756000004</v>
      </c>
      <c r="L28" s="225">
        <f t="shared" si="3"/>
        <v>3779999.9999999995</v>
      </c>
      <c r="M28" s="235">
        <f t="shared" si="4"/>
        <v>9.7225002000000029E-3</v>
      </c>
      <c r="N28" s="233">
        <f t="shared" si="5"/>
        <v>2.9428143372539533E-3</v>
      </c>
      <c r="O28" s="226">
        <f t="shared" si="6"/>
        <v>1476816000</v>
      </c>
      <c r="P28" s="222">
        <v>2</v>
      </c>
      <c r="Q28" s="223">
        <f t="shared" si="7"/>
        <v>8399999.9999999981</v>
      </c>
      <c r="R28" s="224">
        <f t="shared" si="8"/>
        <v>30294.941997600003</v>
      </c>
      <c r="S28" s="225">
        <f t="shared" si="9"/>
        <v>3779999.9999999995</v>
      </c>
      <c r="T28" s="235">
        <f t="shared" si="10"/>
        <v>8.0145349200000018E-3</v>
      </c>
      <c r="U28" s="233">
        <f t="shared" si="11"/>
        <v>2.2124637501886378E-3</v>
      </c>
      <c r="V28" s="226">
        <f t="shared" si="12"/>
        <v>824016000</v>
      </c>
      <c r="W28" s="222">
        <v>2</v>
      </c>
      <c r="X28" s="223">
        <f t="shared" si="13"/>
        <v>8399999.9999999981</v>
      </c>
      <c r="Y28" s="224">
        <f t="shared" si="14"/>
        <v>38202.514056</v>
      </c>
      <c r="Z28" s="225">
        <f t="shared" si="15"/>
        <v>3779999.9999999995</v>
      </c>
      <c r="AA28" s="235">
        <f t="shared" si="16"/>
        <v>1.0106485200000001E-2</v>
      </c>
      <c r="AB28" s="233">
        <f t="shared" si="17"/>
        <v>2.5302555786106237E-3</v>
      </c>
      <c r="AC28" s="226">
        <f t="shared" si="18"/>
        <v>700064000</v>
      </c>
      <c r="AD28" s="222">
        <v>1</v>
      </c>
      <c r="AE28" s="223">
        <f t="shared" si="19"/>
        <v>4199999.9999999991</v>
      </c>
      <c r="AF28" s="224">
        <f t="shared" si="20"/>
        <v>24082.6790736</v>
      </c>
      <c r="AG28" s="225">
        <f t="shared" si="21"/>
        <v>3779999.9999999995</v>
      </c>
      <c r="AH28" s="235">
        <f t="shared" si="22"/>
        <v>6.3710791200000012E-3</v>
      </c>
      <c r="AI28" s="233">
        <f t="shared" si="23"/>
        <v>1.4648404021475033E-3</v>
      </c>
      <c r="AJ28" s="226">
        <f t="shared" si="24"/>
        <v>294152000</v>
      </c>
      <c r="AK28" s="222">
        <v>1</v>
      </c>
      <c r="AL28" s="223">
        <f t="shared" si="25"/>
        <v>4199999.9999999991</v>
      </c>
      <c r="AM28" s="224">
        <f t="shared" si="26"/>
        <v>30353.000529600005</v>
      </c>
      <c r="AN28" s="225">
        <f t="shared" si="27"/>
        <v>3779999.9999999995</v>
      </c>
      <c r="AO28" s="235">
        <f t="shared" si="28"/>
        <v>8.0298943200000032E-3</v>
      </c>
      <c r="AP28" s="233">
        <f t="shared" si="29"/>
        <v>1.7217457468407821E-3</v>
      </c>
      <c r="AQ28" s="226">
        <f t="shared" si="30"/>
        <v>244368000</v>
      </c>
    </row>
    <row r="29" spans="2:43" x14ac:dyDescent="0.25">
      <c r="B29" s="294">
        <v>13.2</v>
      </c>
      <c r="C29" s="295">
        <v>3</v>
      </c>
      <c r="D29" s="296">
        <v>1</v>
      </c>
      <c r="E29" s="296">
        <v>1</v>
      </c>
      <c r="F29" s="49">
        <v>4.55</v>
      </c>
      <c r="G29" s="57">
        <v>0.9</v>
      </c>
      <c r="H29" s="220">
        <f t="shared" si="1"/>
        <v>218.91197706773315</v>
      </c>
      <c r="I29" s="222">
        <v>3</v>
      </c>
      <c r="J29" s="223">
        <f t="shared" si="2"/>
        <v>13650000</v>
      </c>
      <c r="K29" s="224">
        <f t="shared" si="0"/>
        <v>43131.441512250021</v>
      </c>
      <c r="L29" s="225">
        <f t="shared" si="3"/>
        <v>4094999.9999999995</v>
      </c>
      <c r="M29" s="235">
        <f t="shared" si="4"/>
        <v>1.0532708550000006E-2</v>
      </c>
      <c r="N29" s="233">
        <f t="shared" si="5"/>
        <v>3.18804886535845E-3</v>
      </c>
      <c r="O29" s="226">
        <f t="shared" si="6"/>
        <v>1476816000</v>
      </c>
      <c r="P29" s="222">
        <v>2</v>
      </c>
      <c r="Q29" s="223">
        <f t="shared" si="7"/>
        <v>9100000</v>
      </c>
      <c r="R29" s="224">
        <f t="shared" si="8"/>
        <v>35554.480538850024</v>
      </c>
      <c r="S29" s="225">
        <f t="shared" si="9"/>
        <v>4094999.9999999995</v>
      </c>
      <c r="T29" s="235">
        <f t="shared" si="10"/>
        <v>8.6824128300000067E-3</v>
      </c>
      <c r="U29" s="233">
        <f t="shared" si="11"/>
        <v>2.3968357293710249E-3</v>
      </c>
      <c r="V29" s="226">
        <f t="shared" si="12"/>
        <v>824016000</v>
      </c>
      <c r="W29" s="222">
        <v>2</v>
      </c>
      <c r="X29" s="223">
        <f t="shared" si="13"/>
        <v>9100000</v>
      </c>
      <c r="Y29" s="224">
        <f t="shared" si="14"/>
        <v>44834.894968500026</v>
      </c>
      <c r="Z29" s="225">
        <f t="shared" si="15"/>
        <v>4094999.9999999995</v>
      </c>
      <c r="AA29" s="235">
        <f t="shared" si="16"/>
        <v>1.0948692300000007E-2</v>
      </c>
      <c r="AB29" s="233">
        <f t="shared" si="17"/>
        <v>2.7411102101615099E-3</v>
      </c>
      <c r="AC29" s="226">
        <f t="shared" si="18"/>
        <v>700064000</v>
      </c>
      <c r="AD29" s="222">
        <v>1</v>
      </c>
      <c r="AE29" s="223">
        <f t="shared" si="19"/>
        <v>4550000</v>
      </c>
      <c r="AF29" s="224">
        <f t="shared" si="20"/>
        <v>28263.699746100014</v>
      </c>
      <c r="AG29" s="225">
        <f t="shared" si="21"/>
        <v>4094999.9999999995</v>
      </c>
      <c r="AH29" s="235">
        <f t="shared" si="22"/>
        <v>6.9020023800000045E-3</v>
      </c>
      <c r="AI29" s="233">
        <f t="shared" si="23"/>
        <v>1.5869104356597955E-3</v>
      </c>
      <c r="AJ29" s="226">
        <f t="shared" si="24"/>
        <v>294152000</v>
      </c>
      <c r="AK29" s="222">
        <v>1</v>
      </c>
      <c r="AL29" s="223">
        <f t="shared" si="25"/>
        <v>4550000</v>
      </c>
      <c r="AM29" s="224">
        <f t="shared" si="26"/>
        <v>35622.618677100021</v>
      </c>
      <c r="AN29" s="225">
        <f t="shared" si="27"/>
        <v>4094999.9999999995</v>
      </c>
      <c r="AO29" s="235">
        <f t="shared" si="28"/>
        <v>8.6990521800000067E-3</v>
      </c>
      <c r="AP29" s="233">
        <f t="shared" si="29"/>
        <v>1.8652245590775143E-3</v>
      </c>
      <c r="AQ29" s="226">
        <f t="shared" si="30"/>
        <v>244368000</v>
      </c>
    </row>
    <row r="30" spans="2:43" x14ac:dyDescent="0.25">
      <c r="B30" s="294">
        <v>13.2</v>
      </c>
      <c r="C30" s="295">
        <v>3</v>
      </c>
      <c r="D30" s="296">
        <v>1</v>
      </c>
      <c r="E30" s="296">
        <v>1</v>
      </c>
      <c r="F30" s="49">
        <v>4.8999999999999995</v>
      </c>
      <c r="G30" s="57">
        <v>0.9</v>
      </c>
      <c r="H30" s="220">
        <f t="shared" si="1"/>
        <v>235.75135991909721</v>
      </c>
      <c r="I30" s="222">
        <v>2</v>
      </c>
      <c r="J30" s="223">
        <f t="shared" si="2"/>
        <v>9799999.9999999981</v>
      </c>
      <c r="K30" s="224">
        <f t="shared" si="0"/>
        <v>33348.17568600001</v>
      </c>
      <c r="L30" s="225">
        <f t="shared" si="3"/>
        <v>4409999.9999999991</v>
      </c>
      <c r="M30" s="235">
        <f t="shared" si="4"/>
        <v>7.5619446000000038E-3</v>
      </c>
      <c r="N30" s="233">
        <f t="shared" si="5"/>
        <v>2.2888555956419635E-3</v>
      </c>
      <c r="O30" s="226">
        <f t="shared" si="6"/>
        <v>984544000</v>
      </c>
      <c r="P30" s="222">
        <v>2</v>
      </c>
      <c r="Q30" s="223">
        <f t="shared" si="7"/>
        <v>9799999.9999999981</v>
      </c>
      <c r="R30" s="224">
        <f t="shared" si="8"/>
        <v>41234.782163400014</v>
      </c>
      <c r="S30" s="225">
        <f t="shared" si="9"/>
        <v>4409999.9999999991</v>
      </c>
      <c r="T30" s="235">
        <f t="shared" si="10"/>
        <v>9.3502907400000047E-3</v>
      </c>
      <c r="U30" s="233">
        <f t="shared" si="11"/>
        <v>2.5812077085534111E-3</v>
      </c>
      <c r="V30" s="226">
        <f t="shared" si="12"/>
        <v>824016000</v>
      </c>
      <c r="W30" s="222">
        <v>1</v>
      </c>
      <c r="X30" s="223">
        <f t="shared" si="13"/>
        <v>4899999.9999999991</v>
      </c>
      <c r="Y30" s="224">
        <f t="shared" si="14"/>
        <v>25998.933177000006</v>
      </c>
      <c r="Z30" s="225">
        <f t="shared" si="15"/>
        <v>4409999.9999999991</v>
      </c>
      <c r="AA30" s="235">
        <f t="shared" si="16"/>
        <v>5.8954497000000029E-3</v>
      </c>
      <c r="AB30" s="233">
        <f t="shared" si="17"/>
        <v>1.4759824208561974E-3</v>
      </c>
      <c r="AC30" s="226">
        <f t="shared" si="18"/>
        <v>350032000</v>
      </c>
      <c r="AD30" s="222">
        <v>1</v>
      </c>
      <c r="AE30" s="223">
        <f t="shared" si="19"/>
        <v>4899999.9999999991</v>
      </c>
      <c r="AF30" s="224">
        <f t="shared" si="20"/>
        <v>32779.20207240001</v>
      </c>
      <c r="AG30" s="225">
        <f t="shared" si="21"/>
        <v>4409999.9999999991</v>
      </c>
      <c r="AH30" s="235">
        <f t="shared" si="22"/>
        <v>7.4329256400000043E-3</v>
      </c>
      <c r="AI30" s="233">
        <f t="shared" si="23"/>
        <v>1.7089804691720872E-3</v>
      </c>
      <c r="AJ30" s="226">
        <f t="shared" si="24"/>
        <v>294152000</v>
      </c>
      <c r="AK30" s="222">
        <v>1</v>
      </c>
      <c r="AL30" s="223">
        <f t="shared" si="25"/>
        <v>4899999.9999999991</v>
      </c>
      <c r="AM30" s="224">
        <f t="shared" si="26"/>
        <v>41313.806276400013</v>
      </c>
      <c r="AN30" s="225">
        <f t="shared" si="27"/>
        <v>4409999.9999999991</v>
      </c>
      <c r="AO30" s="235">
        <f t="shared" si="28"/>
        <v>9.3682100400000051E-3</v>
      </c>
      <c r="AP30" s="233">
        <f t="shared" si="29"/>
        <v>2.008703371314246E-3</v>
      </c>
      <c r="AQ30" s="226">
        <f t="shared" si="30"/>
        <v>244368000</v>
      </c>
    </row>
    <row r="31" spans="2:43" x14ac:dyDescent="0.25">
      <c r="B31" s="294">
        <v>13.2</v>
      </c>
      <c r="C31" s="295">
        <v>3</v>
      </c>
      <c r="D31" s="296">
        <v>1</v>
      </c>
      <c r="E31" s="296">
        <v>1</v>
      </c>
      <c r="F31" s="49">
        <v>5.25</v>
      </c>
      <c r="G31" s="57">
        <v>0.9</v>
      </c>
      <c r="H31" s="220">
        <f t="shared" si="1"/>
        <v>252.59074277046136</v>
      </c>
      <c r="I31" s="222">
        <v>2</v>
      </c>
      <c r="J31" s="223">
        <f t="shared" si="2"/>
        <v>10500000</v>
      </c>
      <c r="K31" s="224">
        <f t="shared" si="0"/>
        <v>38282.34453750003</v>
      </c>
      <c r="L31" s="225">
        <f t="shared" si="3"/>
        <v>4725000.0000000009</v>
      </c>
      <c r="M31" s="235">
        <f t="shared" si="4"/>
        <v>8.1020835000000044E-3</v>
      </c>
      <c r="N31" s="233">
        <f t="shared" si="5"/>
        <v>2.4523452810449615E-3</v>
      </c>
      <c r="O31" s="226">
        <f t="shared" si="6"/>
        <v>984544000</v>
      </c>
      <c r="P31" s="222">
        <v>2</v>
      </c>
      <c r="Q31" s="223">
        <f t="shared" si="7"/>
        <v>10500000</v>
      </c>
      <c r="R31" s="224">
        <f t="shared" si="8"/>
        <v>47335.84687125004</v>
      </c>
      <c r="S31" s="225">
        <f t="shared" si="9"/>
        <v>4725000.0000000009</v>
      </c>
      <c r="T31" s="235">
        <f t="shared" si="10"/>
        <v>1.0018168650000006E-2</v>
      </c>
      <c r="U31" s="233">
        <f t="shared" si="11"/>
        <v>2.7655796877357978E-3</v>
      </c>
      <c r="V31" s="226">
        <f t="shared" si="12"/>
        <v>824016000</v>
      </c>
      <c r="W31" s="222">
        <v>1</v>
      </c>
      <c r="X31" s="223">
        <f t="shared" si="13"/>
        <v>5250000</v>
      </c>
      <c r="Y31" s="224">
        <f t="shared" si="14"/>
        <v>29845.714106250023</v>
      </c>
      <c r="Z31" s="225">
        <f t="shared" si="15"/>
        <v>4725000.0000000009</v>
      </c>
      <c r="AA31" s="235">
        <f t="shared" si="16"/>
        <v>6.3165532500000033E-3</v>
      </c>
      <c r="AB31" s="233">
        <f t="shared" si="17"/>
        <v>1.5814097366316402E-3</v>
      </c>
      <c r="AC31" s="226">
        <f t="shared" si="18"/>
        <v>350032000</v>
      </c>
      <c r="AD31" s="222">
        <v>1</v>
      </c>
      <c r="AE31" s="223">
        <f t="shared" si="19"/>
        <v>5250000</v>
      </c>
      <c r="AF31" s="224">
        <f t="shared" si="20"/>
        <v>37629.18605250003</v>
      </c>
      <c r="AG31" s="225">
        <f t="shared" si="21"/>
        <v>4725000.0000000009</v>
      </c>
      <c r="AH31" s="235">
        <f t="shared" si="22"/>
        <v>7.9638489000000041E-3</v>
      </c>
      <c r="AI31" s="233">
        <f t="shared" si="23"/>
        <v>1.8310505026843797E-3</v>
      </c>
      <c r="AJ31" s="226">
        <f t="shared" si="24"/>
        <v>294152000</v>
      </c>
      <c r="AK31" s="222">
        <v>1</v>
      </c>
      <c r="AL31" s="223">
        <f t="shared" si="25"/>
        <v>5250000</v>
      </c>
      <c r="AM31" s="224">
        <f t="shared" si="26"/>
        <v>47426.563327500044</v>
      </c>
      <c r="AN31" s="225">
        <f t="shared" si="27"/>
        <v>4725000.0000000009</v>
      </c>
      <c r="AO31" s="235">
        <f t="shared" si="28"/>
        <v>1.0037367900000007E-2</v>
      </c>
      <c r="AP31" s="233">
        <f t="shared" si="29"/>
        <v>2.1521821835509781E-3</v>
      </c>
      <c r="AQ31" s="226">
        <f t="shared" si="30"/>
        <v>244368000</v>
      </c>
    </row>
    <row r="32" spans="2:43" x14ac:dyDescent="0.25">
      <c r="B32" s="294">
        <v>13.2</v>
      </c>
      <c r="C32" s="295">
        <v>3</v>
      </c>
      <c r="D32" s="296">
        <v>1</v>
      </c>
      <c r="E32" s="296">
        <v>1</v>
      </c>
      <c r="F32" s="49">
        <v>5.6</v>
      </c>
      <c r="G32" s="57">
        <v>0.9</v>
      </c>
      <c r="H32" s="220">
        <f t="shared" si="1"/>
        <v>269.43012562182543</v>
      </c>
      <c r="I32" s="222">
        <v>2</v>
      </c>
      <c r="J32" s="223">
        <f t="shared" si="2"/>
        <v>11200000</v>
      </c>
      <c r="K32" s="224">
        <f t="shared" si="0"/>
        <v>43556.800896000022</v>
      </c>
      <c r="L32" s="225">
        <f t="shared" si="3"/>
        <v>5040000</v>
      </c>
      <c r="M32" s="235">
        <f t="shared" si="4"/>
        <v>8.6422224000000051E-3</v>
      </c>
      <c r="N32" s="233">
        <f t="shared" si="5"/>
        <v>2.615834966447959E-3</v>
      </c>
      <c r="O32" s="226">
        <f t="shared" si="6"/>
        <v>984544000</v>
      </c>
      <c r="P32" s="222">
        <v>2</v>
      </c>
      <c r="Q32" s="223">
        <f t="shared" si="7"/>
        <v>11200000</v>
      </c>
      <c r="R32" s="224">
        <f t="shared" si="8"/>
        <v>53857.674662400022</v>
      </c>
      <c r="S32" s="225">
        <f t="shared" si="9"/>
        <v>5040000</v>
      </c>
      <c r="T32" s="235">
        <f t="shared" si="10"/>
        <v>1.0686046560000004E-2</v>
      </c>
      <c r="U32" s="233">
        <f t="shared" si="11"/>
        <v>2.9499516669181844E-3</v>
      </c>
      <c r="V32" s="226">
        <f t="shared" si="12"/>
        <v>824016000</v>
      </c>
      <c r="W32" s="222">
        <v>1</v>
      </c>
      <c r="X32" s="223">
        <f t="shared" si="13"/>
        <v>5600000</v>
      </c>
      <c r="Y32" s="224">
        <f t="shared" si="14"/>
        <v>33957.790272000013</v>
      </c>
      <c r="Z32" s="225">
        <f t="shared" si="15"/>
        <v>5040000</v>
      </c>
      <c r="AA32" s="235">
        <f t="shared" si="16"/>
        <v>6.7376568000000027E-3</v>
      </c>
      <c r="AB32" s="233">
        <f t="shared" si="17"/>
        <v>1.6868370524070831E-3</v>
      </c>
      <c r="AC32" s="226">
        <f t="shared" si="18"/>
        <v>350032000</v>
      </c>
      <c r="AD32" s="222">
        <v>1</v>
      </c>
      <c r="AE32" s="223">
        <f t="shared" si="19"/>
        <v>5600000</v>
      </c>
      <c r="AF32" s="224">
        <f t="shared" si="20"/>
        <v>42813.651686400022</v>
      </c>
      <c r="AG32" s="225">
        <f t="shared" si="21"/>
        <v>5040000</v>
      </c>
      <c r="AH32" s="235">
        <f t="shared" si="22"/>
        <v>8.494772160000004E-3</v>
      </c>
      <c r="AI32" s="233">
        <f t="shared" si="23"/>
        <v>1.9531205361966715E-3</v>
      </c>
      <c r="AJ32" s="226">
        <f t="shared" si="24"/>
        <v>294152000</v>
      </c>
      <c r="AK32" s="222">
        <v>1</v>
      </c>
      <c r="AL32" s="223">
        <f t="shared" si="25"/>
        <v>5600000</v>
      </c>
      <c r="AM32" s="224">
        <f t="shared" si="26"/>
        <v>53960.889830400025</v>
      </c>
      <c r="AN32" s="225">
        <f t="shared" si="27"/>
        <v>5040000</v>
      </c>
      <c r="AO32" s="235">
        <f t="shared" si="28"/>
        <v>1.0706525760000005E-2</v>
      </c>
      <c r="AP32" s="233">
        <f t="shared" si="29"/>
        <v>2.2956609957877098E-3</v>
      </c>
      <c r="AQ32" s="226">
        <f t="shared" si="30"/>
        <v>244368000</v>
      </c>
    </row>
    <row r="33" spans="2:43" x14ac:dyDescent="0.25">
      <c r="B33" s="294">
        <v>13.2</v>
      </c>
      <c r="C33" s="295">
        <v>3</v>
      </c>
      <c r="D33" s="296">
        <v>1</v>
      </c>
      <c r="E33" s="296">
        <v>1</v>
      </c>
      <c r="F33" s="49">
        <v>5.9499999999999993</v>
      </c>
      <c r="G33" s="57">
        <v>0.9</v>
      </c>
      <c r="H33" s="220">
        <f t="shared" si="1"/>
        <v>286.26950847318949</v>
      </c>
      <c r="I33" s="222">
        <v>2</v>
      </c>
      <c r="J33" s="223">
        <f t="shared" si="2"/>
        <v>11899999.999999998</v>
      </c>
      <c r="K33" s="224">
        <f t="shared" si="0"/>
        <v>49171.544761500008</v>
      </c>
      <c r="L33" s="225">
        <f t="shared" si="3"/>
        <v>5355000</v>
      </c>
      <c r="M33" s="235">
        <f t="shared" si="4"/>
        <v>9.1823613000000023E-3</v>
      </c>
      <c r="N33" s="233">
        <f t="shared" si="5"/>
        <v>2.7793246518509557E-3</v>
      </c>
      <c r="O33" s="226">
        <f t="shared" si="6"/>
        <v>984544000</v>
      </c>
      <c r="P33" s="222">
        <v>1</v>
      </c>
      <c r="Q33" s="223">
        <f t="shared" si="7"/>
        <v>5949999.9999999991</v>
      </c>
      <c r="R33" s="224">
        <f t="shared" si="8"/>
        <v>30400.13276842501</v>
      </c>
      <c r="S33" s="225">
        <f t="shared" si="9"/>
        <v>5355000</v>
      </c>
      <c r="T33" s="235">
        <f t="shared" si="10"/>
        <v>5.6769622350000019E-3</v>
      </c>
      <c r="U33" s="233">
        <f t="shared" si="11"/>
        <v>1.5671618230502853E-3</v>
      </c>
      <c r="V33" s="226">
        <f t="shared" si="12"/>
        <v>412008000</v>
      </c>
      <c r="W33" s="222">
        <v>1</v>
      </c>
      <c r="X33" s="223">
        <f t="shared" si="13"/>
        <v>5949999.9999999991</v>
      </c>
      <c r="Y33" s="224">
        <f t="shared" si="14"/>
        <v>38335.161674250012</v>
      </c>
      <c r="Z33" s="225">
        <f t="shared" si="15"/>
        <v>5355000</v>
      </c>
      <c r="AA33" s="235">
        <f t="shared" si="16"/>
        <v>7.1587603500000022E-3</v>
      </c>
      <c r="AB33" s="233">
        <f t="shared" si="17"/>
        <v>1.7922643681825255E-3</v>
      </c>
      <c r="AC33" s="226">
        <f t="shared" si="18"/>
        <v>350032000</v>
      </c>
      <c r="AD33" s="222">
        <v>1</v>
      </c>
      <c r="AE33" s="223">
        <f t="shared" si="19"/>
        <v>5949999.9999999991</v>
      </c>
      <c r="AF33" s="224">
        <f t="shared" si="20"/>
        <v>48332.598974100008</v>
      </c>
      <c r="AG33" s="225">
        <f t="shared" si="21"/>
        <v>5355000</v>
      </c>
      <c r="AH33" s="235">
        <f t="shared" si="22"/>
        <v>9.025695420000002E-3</v>
      </c>
      <c r="AI33" s="233">
        <f t="shared" si="23"/>
        <v>2.0751905697089634E-3</v>
      </c>
      <c r="AJ33" s="226">
        <f t="shared" si="24"/>
        <v>294152000</v>
      </c>
      <c r="AK33" s="222">
        <v>0.9</v>
      </c>
      <c r="AL33" s="223">
        <f t="shared" si="25"/>
        <v>5354999.9999999991</v>
      </c>
      <c r="AM33" s="224">
        <f t="shared" si="26"/>
        <v>54825.107206590023</v>
      </c>
      <c r="AN33" s="225">
        <f t="shared" si="27"/>
        <v>5355000</v>
      </c>
      <c r="AO33" s="235">
        <f t="shared" si="28"/>
        <v>1.0238115258000004E-2</v>
      </c>
      <c r="AP33" s="233">
        <f t="shared" si="29"/>
        <v>2.1952258272219974E-3</v>
      </c>
      <c r="AQ33" s="226">
        <f t="shared" si="30"/>
        <v>219931200</v>
      </c>
    </row>
    <row r="34" spans="2:43" x14ac:dyDescent="0.25">
      <c r="B34" s="294">
        <v>13.2</v>
      </c>
      <c r="C34" s="295">
        <v>3</v>
      </c>
      <c r="D34" s="296">
        <v>1</v>
      </c>
      <c r="E34" s="296">
        <v>1</v>
      </c>
      <c r="F34" s="49">
        <v>6.3</v>
      </c>
      <c r="G34" s="57">
        <v>0.9</v>
      </c>
      <c r="H34" s="220">
        <f t="shared" si="1"/>
        <v>303.10889132455361</v>
      </c>
      <c r="I34" s="222">
        <v>2</v>
      </c>
      <c r="J34" s="223">
        <f t="shared" si="2"/>
        <v>12600000</v>
      </c>
      <c r="K34" s="224">
        <f t="shared" si="0"/>
        <v>55126.576134000039</v>
      </c>
      <c r="L34" s="225">
        <f t="shared" si="3"/>
        <v>5670000</v>
      </c>
      <c r="M34" s="235">
        <f t="shared" si="4"/>
        <v>9.7225002000000064E-3</v>
      </c>
      <c r="N34" s="233">
        <f t="shared" si="5"/>
        <v>2.9428143372539537E-3</v>
      </c>
      <c r="O34" s="226">
        <f t="shared" si="6"/>
        <v>984544000</v>
      </c>
      <c r="P34" s="222">
        <v>1</v>
      </c>
      <c r="Q34" s="223">
        <f t="shared" si="7"/>
        <v>6300000</v>
      </c>
      <c r="R34" s="224">
        <f t="shared" si="8"/>
        <v>34081.809747300031</v>
      </c>
      <c r="S34" s="225">
        <f t="shared" si="9"/>
        <v>5670000</v>
      </c>
      <c r="T34" s="235">
        <f t="shared" si="10"/>
        <v>6.0109011900000052E-3</v>
      </c>
      <c r="U34" s="233">
        <f t="shared" si="11"/>
        <v>1.6593478126414787E-3</v>
      </c>
      <c r="V34" s="226">
        <f t="shared" si="12"/>
        <v>412008000</v>
      </c>
      <c r="W34" s="222">
        <v>1</v>
      </c>
      <c r="X34" s="223">
        <f t="shared" si="13"/>
        <v>6300000</v>
      </c>
      <c r="Y34" s="224">
        <f t="shared" si="14"/>
        <v>42977.828313000027</v>
      </c>
      <c r="Z34" s="225">
        <f t="shared" si="15"/>
        <v>5670000</v>
      </c>
      <c r="AA34" s="235">
        <f t="shared" si="16"/>
        <v>7.5798639000000051E-3</v>
      </c>
      <c r="AB34" s="233">
        <f t="shared" si="17"/>
        <v>1.8976916839579683E-3</v>
      </c>
      <c r="AC34" s="226">
        <f t="shared" si="18"/>
        <v>350032000</v>
      </c>
      <c r="AD34" s="222">
        <v>1</v>
      </c>
      <c r="AE34" s="223">
        <f t="shared" si="19"/>
        <v>6300000</v>
      </c>
      <c r="AF34" s="224">
        <f t="shared" si="20"/>
        <v>54186.027915600032</v>
      </c>
      <c r="AG34" s="225">
        <f t="shared" si="21"/>
        <v>5670000</v>
      </c>
      <c r="AH34" s="235">
        <f t="shared" si="22"/>
        <v>9.5566186800000053E-3</v>
      </c>
      <c r="AI34" s="233">
        <f t="shared" si="23"/>
        <v>2.1972606032212554E-3</v>
      </c>
      <c r="AJ34" s="226">
        <f t="shared" si="24"/>
        <v>294152000</v>
      </c>
      <c r="AK34" s="222">
        <v>0.9</v>
      </c>
      <c r="AL34" s="223">
        <f t="shared" si="25"/>
        <v>5670000</v>
      </c>
      <c r="AM34" s="224">
        <f t="shared" si="26"/>
        <v>61464.826072440053</v>
      </c>
      <c r="AN34" s="225">
        <f t="shared" si="27"/>
        <v>5670000</v>
      </c>
      <c r="AO34" s="235">
        <f t="shared" si="28"/>
        <v>1.0840357332000009E-2</v>
      </c>
      <c r="AP34" s="233">
        <f t="shared" si="29"/>
        <v>2.3243567582350564E-3</v>
      </c>
      <c r="AQ34" s="226">
        <f t="shared" si="30"/>
        <v>219931200</v>
      </c>
    </row>
    <row r="35" spans="2:43" x14ac:dyDescent="0.25">
      <c r="B35" s="294">
        <v>13.2</v>
      </c>
      <c r="C35" s="295">
        <v>3</v>
      </c>
      <c r="D35" s="296">
        <v>1</v>
      </c>
      <c r="E35" s="296">
        <v>1</v>
      </c>
      <c r="F35" s="49">
        <v>6.6499999999999995</v>
      </c>
      <c r="G35" s="57">
        <v>0.9</v>
      </c>
      <c r="H35" s="220">
        <f t="shared" si="1"/>
        <v>319.94827417591767</v>
      </c>
      <c r="I35" s="222">
        <v>2</v>
      </c>
      <c r="J35" s="223">
        <f t="shared" si="2"/>
        <v>13299999.999999998</v>
      </c>
      <c r="K35" s="224">
        <f t="shared" si="0"/>
        <v>61421.89501350002</v>
      </c>
      <c r="L35" s="225">
        <f t="shared" si="3"/>
        <v>5984999.9999999991</v>
      </c>
      <c r="M35" s="235">
        <f t="shared" si="4"/>
        <v>1.0262639100000005E-2</v>
      </c>
      <c r="N35" s="233">
        <f t="shared" si="5"/>
        <v>3.1063040226569508E-3</v>
      </c>
      <c r="O35" s="226">
        <f t="shared" si="6"/>
        <v>984544000</v>
      </c>
      <c r="P35" s="222">
        <v>1</v>
      </c>
      <c r="Q35" s="223">
        <f t="shared" si="7"/>
        <v>6649999.9999999991</v>
      </c>
      <c r="R35" s="224">
        <f t="shared" si="8"/>
        <v>37973.868267825019</v>
      </c>
      <c r="S35" s="225">
        <f t="shared" si="9"/>
        <v>5984999.9999999991</v>
      </c>
      <c r="T35" s="235">
        <f t="shared" si="10"/>
        <v>6.3448401450000042E-3</v>
      </c>
      <c r="U35" s="233">
        <f t="shared" si="11"/>
        <v>1.7515338022326718E-3</v>
      </c>
      <c r="V35" s="226">
        <f t="shared" si="12"/>
        <v>412008000</v>
      </c>
      <c r="W35" s="222">
        <v>1</v>
      </c>
      <c r="X35" s="223">
        <f t="shared" si="13"/>
        <v>6649999.9999999991</v>
      </c>
      <c r="Y35" s="224">
        <f t="shared" si="14"/>
        <v>47885.790188250023</v>
      </c>
      <c r="Z35" s="225">
        <f t="shared" si="15"/>
        <v>5984999.9999999991</v>
      </c>
      <c r="AA35" s="235">
        <f t="shared" si="16"/>
        <v>8.0009674500000055E-3</v>
      </c>
      <c r="AB35" s="233">
        <f t="shared" si="17"/>
        <v>2.003118999733411E-3</v>
      </c>
      <c r="AC35" s="226">
        <f t="shared" si="18"/>
        <v>350032000</v>
      </c>
      <c r="AD35" s="222">
        <v>1</v>
      </c>
      <c r="AE35" s="223">
        <f t="shared" si="19"/>
        <v>6649999.9999999991</v>
      </c>
      <c r="AF35" s="224">
        <f t="shared" si="20"/>
        <v>60373.938510900029</v>
      </c>
      <c r="AG35" s="225">
        <f t="shared" si="21"/>
        <v>5984999.9999999991</v>
      </c>
      <c r="AH35" s="235">
        <f t="shared" si="22"/>
        <v>1.0087541940000007E-2</v>
      </c>
      <c r="AI35" s="233">
        <f t="shared" si="23"/>
        <v>2.3193306367335471E-3</v>
      </c>
      <c r="AJ35" s="226">
        <f t="shared" si="24"/>
        <v>294152000</v>
      </c>
      <c r="AK35" s="222">
        <v>0.8</v>
      </c>
      <c r="AL35" s="223">
        <f t="shared" si="25"/>
        <v>5319999.9999999991</v>
      </c>
      <c r="AM35" s="224">
        <f t="shared" si="26"/>
        <v>60874.628839920028</v>
      </c>
      <c r="AN35" s="225">
        <f t="shared" si="27"/>
        <v>5984999.9999999991</v>
      </c>
      <c r="AO35" s="235">
        <f t="shared" si="28"/>
        <v>1.0171199472000006E-2</v>
      </c>
      <c r="AP35" s="233">
        <f t="shared" si="29"/>
        <v>2.1808779459983243E-3</v>
      </c>
      <c r="AQ35" s="226">
        <f t="shared" si="30"/>
        <v>195494400</v>
      </c>
    </row>
    <row r="36" spans="2:43" ht="15.75" thickBot="1" x14ac:dyDescent="0.3">
      <c r="B36" s="297">
        <v>13.2</v>
      </c>
      <c r="C36" s="298">
        <v>3</v>
      </c>
      <c r="D36" s="299">
        <v>1</v>
      </c>
      <c r="E36" s="299">
        <v>1</v>
      </c>
      <c r="F36" s="50">
        <v>7</v>
      </c>
      <c r="G36" s="59">
        <v>0.9</v>
      </c>
      <c r="H36" s="221">
        <f t="shared" si="1"/>
        <v>336.7876570272818</v>
      </c>
      <c r="I36" s="227">
        <v>2</v>
      </c>
      <c r="J36" s="228">
        <f t="shared" si="2"/>
        <v>14000000</v>
      </c>
      <c r="K36" s="229">
        <f t="shared" si="0"/>
        <v>68057.501400000037</v>
      </c>
      <c r="L36" s="230">
        <f t="shared" si="3"/>
        <v>6300000</v>
      </c>
      <c r="M36" s="236">
        <f>(K36/L36)</f>
        <v>1.0802778000000006E-2</v>
      </c>
      <c r="N36" s="234">
        <f t="shared" si="5"/>
        <v>3.2697937080599488E-3</v>
      </c>
      <c r="O36" s="231">
        <f t="shared" si="6"/>
        <v>984544000</v>
      </c>
      <c r="P36" s="227">
        <v>1</v>
      </c>
      <c r="Q36" s="228">
        <f t="shared" si="7"/>
        <v>7000000</v>
      </c>
      <c r="R36" s="229">
        <f t="shared" si="8"/>
        <v>42076.308330000029</v>
      </c>
      <c r="S36" s="230">
        <f t="shared" si="9"/>
        <v>6300000</v>
      </c>
      <c r="T36" s="236">
        <f t="shared" si="10"/>
        <v>6.6787791000000049E-3</v>
      </c>
      <c r="U36" s="234">
        <f t="shared" si="11"/>
        <v>1.8437197918238653E-3</v>
      </c>
      <c r="V36" s="231">
        <f t="shared" si="12"/>
        <v>412008000</v>
      </c>
      <c r="W36" s="227">
        <v>1</v>
      </c>
      <c r="X36" s="228">
        <f t="shared" si="13"/>
        <v>7000000</v>
      </c>
      <c r="Y36" s="229">
        <f t="shared" si="14"/>
        <v>53059.047300000035</v>
      </c>
      <c r="Z36" s="230">
        <f t="shared" si="15"/>
        <v>6300000</v>
      </c>
      <c r="AA36" s="236">
        <f t="shared" si="16"/>
        <v>8.4220710000000049E-3</v>
      </c>
      <c r="AB36" s="234">
        <f t="shared" si="17"/>
        <v>2.1085463155088536E-3</v>
      </c>
      <c r="AC36" s="231">
        <f t="shared" si="18"/>
        <v>350032000</v>
      </c>
      <c r="AD36" s="227">
        <v>1</v>
      </c>
      <c r="AE36" s="228">
        <f t="shared" si="19"/>
        <v>7000000</v>
      </c>
      <c r="AF36" s="229">
        <f t="shared" si="20"/>
        <v>66896.330760000041</v>
      </c>
      <c r="AG36" s="230">
        <f t="shared" si="21"/>
        <v>6300000</v>
      </c>
      <c r="AH36" s="236">
        <f t="shared" si="22"/>
        <v>1.0618465200000007E-2</v>
      </c>
      <c r="AI36" s="234">
        <f t="shared" si="23"/>
        <v>2.4414006702458396E-3</v>
      </c>
      <c r="AJ36" s="231">
        <f t="shared" si="24"/>
        <v>294152000</v>
      </c>
      <c r="AK36" s="227">
        <v>0.8</v>
      </c>
      <c r="AL36" s="228">
        <f t="shared" si="25"/>
        <v>5600000</v>
      </c>
      <c r="AM36" s="229">
        <f t="shared" si="26"/>
        <v>67451.112288000048</v>
      </c>
      <c r="AN36" s="230">
        <f t="shared" si="27"/>
        <v>6300000</v>
      </c>
      <c r="AO36" s="236">
        <f t="shared" si="28"/>
        <v>1.0706525760000007E-2</v>
      </c>
      <c r="AP36" s="234">
        <f t="shared" si="29"/>
        <v>2.2956609957877098E-3</v>
      </c>
      <c r="AQ36" s="231">
        <f t="shared" si="30"/>
        <v>195494400</v>
      </c>
    </row>
    <row r="37" spans="2:43" x14ac:dyDescent="0.25">
      <c r="AK37" s="240"/>
      <c r="AL37" s="240"/>
      <c r="AM37" s="240"/>
      <c r="AN37" s="240"/>
      <c r="AO37" s="240"/>
      <c r="AP37" s="240"/>
      <c r="AQ37" s="240"/>
    </row>
  </sheetData>
  <mergeCells count="43">
    <mergeCell ref="AL13:AL15"/>
    <mergeCell ref="AM13:AM15"/>
    <mergeCell ref="AN13:AN15"/>
    <mergeCell ref="AO13:AO15"/>
    <mergeCell ref="AQ13:AQ15"/>
    <mergeCell ref="D10:F10"/>
    <mergeCell ref="AE13:AE15"/>
    <mergeCell ref="AF13:AF15"/>
    <mergeCell ref="AG13:AG15"/>
    <mergeCell ref="AH13:AH15"/>
    <mergeCell ref="G12:G15"/>
    <mergeCell ref="H12:H15"/>
    <mergeCell ref="V13:V15"/>
    <mergeCell ref="W13:W15"/>
    <mergeCell ref="AJ13:AJ15"/>
    <mergeCell ref="AK13:AK15"/>
    <mergeCell ref="X13:X15"/>
    <mergeCell ref="Y13:Y15"/>
    <mergeCell ref="Z13:Z15"/>
    <mergeCell ref="AA13:AA15"/>
    <mergeCell ref="AC13:AC15"/>
    <mergeCell ref="AD13:AD15"/>
    <mergeCell ref="AK12:AQ12"/>
    <mergeCell ref="I13:I15"/>
    <mergeCell ref="J13:J15"/>
    <mergeCell ref="K13:K15"/>
    <mergeCell ref="L13:L15"/>
    <mergeCell ref="M13:M15"/>
    <mergeCell ref="O13:O15"/>
    <mergeCell ref="P13:P15"/>
    <mergeCell ref="Q13:Q15"/>
    <mergeCell ref="R13:R15"/>
    <mergeCell ref="I12:O12"/>
    <mergeCell ref="P12:V12"/>
    <mergeCell ref="W12:AC12"/>
    <mergeCell ref="AD12:AJ12"/>
    <mergeCell ref="S13:S15"/>
    <mergeCell ref="T13:T15"/>
    <mergeCell ref="B12:B15"/>
    <mergeCell ref="C12:C15"/>
    <mergeCell ref="D12:D15"/>
    <mergeCell ref="E12:E15"/>
    <mergeCell ref="F12:F1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B1:AR58"/>
  <sheetViews>
    <sheetView showGridLines="0" topLeftCell="A9" zoomScale="85" zoomScaleNormal="85" workbookViewId="0">
      <selection activeCell="B12" sqref="B12:AQ36"/>
    </sheetView>
  </sheetViews>
  <sheetFormatPr baseColWidth="10" defaultColWidth="11.42578125" defaultRowHeight="15" x14ac:dyDescent="0.25"/>
  <cols>
    <col min="1" max="1" width="11.42578125" style="239"/>
    <col min="2" max="2" width="7" style="239" customWidth="1"/>
    <col min="3" max="3" width="5" style="239" customWidth="1"/>
    <col min="4" max="4" width="9.28515625" style="239" customWidth="1"/>
    <col min="5" max="5" width="10.7109375" style="239" customWidth="1"/>
    <col min="6" max="6" width="8.85546875" style="239" customWidth="1"/>
    <col min="7" max="7" width="4" style="239" customWidth="1"/>
    <col min="8" max="8" width="12.28515625" style="239" hidden="1" customWidth="1"/>
    <col min="9" max="9" width="7.85546875" style="239" customWidth="1"/>
    <col min="10" max="10" width="13.28515625" style="239" hidden="1" customWidth="1"/>
    <col min="11" max="11" width="10.7109375" style="300" hidden="1" customWidth="1"/>
    <col min="12" max="12" width="11.140625" style="239" hidden="1" customWidth="1"/>
    <col min="13" max="13" width="9.28515625" style="301" customWidth="1"/>
    <col min="14" max="14" width="10" style="302" customWidth="1"/>
    <col min="15" max="15" width="14.140625" style="239" hidden="1" customWidth="1"/>
    <col min="16" max="16" width="7.85546875" style="239" customWidth="1"/>
    <col min="17" max="17" width="12.28515625" style="239" hidden="1" customWidth="1"/>
    <col min="18" max="18" width="10.7109375" style="239" hidden="1" customWidth="1"/>
    <col min="19" max="19" width="11.140625" style="239" hidden="1" customWidth="1"/>
    <col min="20" max="20" width="9.140625" style="239" customWidth="1"/>
    <col min="21" max="21" width="13.28515625" style="239" bestFit="1" customWidth="1"/>
    <col min="22" max="22" width="13.7109375" style="239" hidden="1" customWidth="1"/>
    <col min="23" max="23" width="8" style="239" customWidth="1"/>
    <col min="24" max="24" width="12.28515625" style="239" hidden="1" customWidth="1"/>
    <col min="25" max="25" width="10.7109375" style="239" hidden="1" customWidth="1"/>
    <col min="26" max="26" width="0" style="239" hidden="1" customWidth="1"/>
    <col min="27" max="27" width="11.42578125" style="239"/>
    <col min="28" max="28" width="13.28515625" style="239" bestFit="1" customWidth="1"/>
    <col min="29" max="29" width="13.7109375" style="239" hidden="1" customWidth="1"/>
    <col min="30" max="30" width="8.140625" style="239" customWidth="1"/>
    <col min="31" max="31" width="12.28515625" style="239" hidden="1" customWidth="1"/>
    <col min="32" max="32" width="10.7109375" style="239" hidden="1" customWidth="1"/>
    <col min="33" max="33" width="0" style="239" hidden="1" customWidth="1"/>
    <col min="34" max="34" width="10" style="239" customWidth="1"/>
    <col min="35" max="35" width="13.28515625" style="239" bestFit="1" customWidth="1"/>
    <col min="36" max="36" width="13.7109375" style="239" hidden="1" customWidth="1"/>
    <col min="37" max="37" width="8" style="239" customWidth="1"/>
    <col min="38" max="38" width="12.28515625" style="239" hidden="1" customWidth="1"/>
    <col min="39" max="40" width="0" style="239" hidden="1" customWidth="1"/>
    <col min="41" max="42" width="11.42578125" style="239"/>
    <col min="43" max="43" width="15" style="239" hidden="1" customWidth="1"/>
    <col min="44" max="16384" width="11.42578125" style="239"/>
  </cols>
  <sheetData>
    <row r="1" spans="2:44" ht="18.75" x14ac:dyDescent="0.3">
      <c r="F1" s="43"/>
      <c r="G1" s="43"/>
      <c r="H1" s="43"/>
      <c r="I1" s="43"/>
      <c r="J1" s="43"/>
      <c r="K1" s="44"/>
      <c r="L1" s="43"/>
      <c r="M1" s="291"/>
      <c r="N1" s="45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</row>
    <row r="2" spans="2:44" ht="18.75" x14ac:dyDescent="0.3">
      <c r="F2" s="292"/>
      <c r="G2" s="292"/>
      <c r="H2" s="292"/>
      <c r="I2" s="43"/>
      <c r="J2" s="43"/>
      <c r="K2" s="44"/>
      <c r="L2" s="43"/>
      <c r="M2" s="293"/>
      <c r="N2" s="45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</row>
    <row r="3" spans="2:44" x14ac:dyDescent="0.25">
      <c r="F3" s="57"/>
      <c r="G3" s="57"/>
      <c r="H3" s="57"/>
      <c r="I3" s="240"/>
      <c r="J3" s="240"/>
      <c r="K3" s="240"/>
      <c r="L3" s="57"/>
      <c r="M3" s="293"/>
      <c r="N3" s="47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</row>
    <row r="4" spans="2:44" ht="15.75" thickBot="1" x14ac:dyDescent="0.3">
      <c r="D4" s="239" t="s">
        <v>124</v>
      </c>
      <c r="E4" s="240" t="s">
        <v>125</v>
      </c>
      <c r="F4" s="57" t="s">
        <v>131</v>
      </c>
      <c r="G4" s="48"/>
      <c r="H4" s="23"/>
      <c r="I4" s="240"/>
      <c r="J4" s="55"/>
      <c r="K4" s="263"/>
      <c r="L4" s="57"/>
      <c r="M4" s="293"/>
      <c r="N4" s="47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</row>
    <row r="5" spans="2:44" x14ac:dyDescent="0.25">
      <c r="C5" s="258" t="s">
        <v>128</v>
      </c>
      <c r="D5" s="306">
        <v>40264000</v>
      </c>
      <c r="E5" s="289">
        <v>1.6324597261895962E-9</v>
      </c>
      <c r="F5" s="259">
        <v>0.83199999999999996</v>
      </c>
      <c r="G5" s="48"/>
      <c r="H5" s="23"/>
      <c r="I5" s="240"/>
      <c r="J5" s="55"/>
      <c r="K5" s="263"/>
      <c r="L5" s="57"/>
      <c r="M5" s="293"/>
      <c r="N5" s="232"/>
      <c r="O5" s="41"/>
      <c r="P5" s="41"/>
      <c r="Q5" s="41"/>
      <c r="R5" s="41"/>
      <c r="S5" s="237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</row>
    <row r="6" spans="2:44" x14ac:dyDescent="0.25">
      <c r="C6" s="260" t="s">
        <v>98</v>
      </c>
      <c r="D6" s="306">
        <v>61092000</v>
      </c>
      <c r="E6" s="268">
        <v>1.1331900368830671E-9</v>
      </c>
      <c r="F6" s="261">
        <v>0.52280000000000004</v>
      </c>
      <c r="G6" s="23"/>
      <c r="H6" s="23"/>
      <c r="I6" s="240"/>
      <c r="J6" s="55"/>
      <c r="K6" s="263"/>
      <c r="L6" s="57"/>
      <c r="M6" s="293"/>
      <c r="N6" s="47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</row>
    <row r="7" spans="2:44" x14ac:dyDescent="0.25">
      <c r="C7" s="260" t="s">
        <v>96</v>
      </c>
      <c r="D7" s="306">
        <v>73538000</v>
      </c>
      <c r="E7" s="268">
        <v>9.4866957759604665E-10</v>
      </c>
      <c r="F7" s="261">
        <v>0.4148</v>
      </c>
      <c r="G7" s="48"/>
      <c r="H7" s="23"/>
      <c r="I7" s="240"/>
      <c r="J7" s="55"/>
      <c r="K7" s="263"/>
      <c r="L7" s="57"/>
      <c r="M7" s="293"/>
      <c r="N7" s="47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</row>
    <row r="8" spans="2:44" x14ac:dyDescent="0.25">
      <c r="C8" s="260" t="s">
        <v>111</v>
      </c>
      <c r="D8" s="306">
        <v>87508000</v>
      </c>
      <c r="E8" s="268">
        <v>8.0522739623135429E-10</v>
      </c>
      <c r="F8" s="261">
        <v>0.32900000000000001</v>
      </c>
      <c r="G8" s="48"/>
      <c r="H8" s="23"/>
      <c r="I8" s="240"/>
      <c r="J8" s="55"/>
      <c r="K8" s="263"/>
      <c r="L8" s="57"/>
      <c r="M8" s="293"/>
      <c r="N8" s="47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</row>
    <row r="9" spans="2:44" ht="15.75" thickBot="1" x14ac:dyDescent="0.3">
      <c r="C9" s="265" t="s">
        <v>94</v>
      </c>
      <c r="D9" s="306">
        <v>103002000</v>
      </c>
      <c r="E9" s="290">
        <v>6.9110152195634354E-10</v>
      </c>
      <c r="F9" s="269">
        <v>0.26090000000000002</v>
      </c>
      <c r="G9" s="48"/>
      <c r="H9" s="23"/>
      <c r="I9" s="23"/>
      <c r="J9" s="23"/>
      <c r="K9" s="46"/>
      <c r="L9" s="41"/>
      <c r="M9" s="293"/>
      <c r="N9" s="47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</row>
    <row r="10" spans="2:44" ht="15.75" thickBot="1" x14ac:dyDescent="0.3">
      <c r="C10" s="262" t="s">
        <v>77</v>
      </c>
      <c r="D10" s="359">
        <v>0.63600000000000001</v>
      </c>
      <c r="E10" s="360"/>
      <c r="F10" s="361"/>
      <c r="G10" s="48"/>
      <c r="H10" s="23"/>
      <c r="I10" s="23"/>
      <c r="J10" s="23"/>
      <c r="K10" s="46"/>
      <c r="L10" s="41"/>
      <c r="M10" s="293"/>
      <c r="N10" s="47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</row>
    <row r="11" spans="2:44" ht="15.75" thickBot="1" x14ac:dyDescent="0.3">
      <c r="F11" s="41"/>
      <c r="G11" s="41"/>
      <c r="H11" s="41"/>
      <c r="I11" s="41"/>
      <c r="J11" s="41"/>
      <c r="K11" s="46"/>
      <c r="L11" s="41"/>
      <c r="M11" s="42"/>
      <c r="N11" s="47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</row>
    <row r="12" spans="2:44" ht="15" customHeight="1" thickBot="1" x14ac:dyDescent="0.3">
      <c r="B12" s="319" t="s">
        <v>75</v>
      </c>
      <c r="C12" s="321" t="s">
        <v>52</v>
      </c>
      <c r="D12" s="321" t="s">
        <v>68</v>
      </c>
      <c r="E12" s="321" t="s">
        <v>105</v>
      </c>
      <c r="F12" s="321" t="s">
        <v>123</v>
      </c>
      <c r="G12" s="321" t="s">
        <v>78</v>
      </c>
      <c r="H12" s="323" t="s">
        <v>76</v>
      </c>
      <c r="I12" s="325" t="s">
        <v>127</v>
      </c>
      <c r="J12" s="326"/>
      <c r="K12" s="326"/>
      <c r="L12" s="326"/>
      <c r="M12" s="326"/>
      <c r="N12" s="326"/>
      <c r="O12" s="327"/>
      <c r="P12" s="325" t="s">
        <v>126</v>
      </c>
      <c r="Q12" s="326"/>
      <c r="R12" s="326"/>
      <c r="S12" s="326"/>
      <c r="T12" s="326"/>
      <c r="U12" s="326"/>
      <c r="V12" s="327"/>
      <c r="W12" s="343" t="s">
        <v>83</v>
      </c>
      <c r="X12" s="344"/>
      <c r="Y12" s="344"/>
      <c r="Z12" s="344"/>
      <c r="AA12" s="344"/>
      <c r="AB12" s="344"/>
      <c r="AC12" s="344"/>
      <c r="AD12" s="343" t="s">
        <v>84</v>
      </c>
      <c r="AE12" s="344"/>
      <c r="AF12" s="343"/>
      <c r="AG12" s="344"/>
      <c r="AH12" s="344"/>
      <c r="AI12" s="344"/>
      <c r="AJ12" s="344"/>
      <c r="AK12" s="343" t="s">
        <v>129</v>
      </c>
      <c r="AL12" s="344"/>
      <c r="AM12" s="343"/>
      <c r="AN12" s="344"/>
      <c r="AO12" s="344"/>
      <c r="AP12" s="344"/>
      <c r="AQ12" s="351"/>
      <c r="AR12" s="314"/>
    </row>
    <row r="13" spans="2:44" ht="51" customHeight="1" x14ac:dyDescent="0.25">
      <c r="B13" s="320"/>
      <c r="C13" s="322"/>
      <c r="D13" s="322"/>
      <c r="E13" s="322"/>
      <c r="F13" s="322"/>
      <c r="G13" s="322"/>
      <c r="H13" s="324"/>
      <c r="I13" s="328" t="s">
        <v>80</v>
      </c>
      <c r="J13" s="331" t="s">
        <v>122</v>
      </c>
      <c r="K13" s="337" t="s">
        <v>117</v>
      </c>
      <c r="L13" s="331" t="s">
        <v>116</v>
      </c>
      <c r="M13" s="340" t="s">
        <v>73</v>
      </c>
      <c r="N13" s="213" t="s">
        <v>79</v>
      </c>
      <c r="O13" s="334" t="s">
        <v>93</v>
      </c>
      <c r="P13" s="328" t="s">
        <v>80</v>
      </c>
      <c r="Q13" s="331" t="s">
        <v>122</v>
      </c>
      <c r="R13" s="337" t="s">
        <v>117</v>
      </c>
      <c r="S13" s="331" t="s">
        <v>116</v>
      </c>
      <c r="T13" s="340" t="s">
        <v>73</v>
      </c>
      <c r="U13" s="205" t="s">
        <v>79</v>
      </c>
      <c r="V13" s="334" t="s">
        <v>120</v>
      </c>
      <c r="W13" s="328" t="s">
        <v>80</v>
      </c>
      <c r="X13" s="331" t="s">
        <v>122</v>
      </c>
      <c r="Y13" s="337" t="s">
        <v>117</v>
      </c>
      <c r="Z13" s="331" t="s">
        <v>116</v>
      </c>
      <c r="AA13" s="340" t="s">
        <v>73</v>
      </c>
      <c r="AB13" s="205" t="s">
        <v>79</v>
      </c>
      <c r="AC13" s="345" t="s">
        <v>95</v>
      </c>
      <c r="AD13" s="328" t="s">
        <v>80</v>
      </c>
      <c r="AE13" s="331" t="s">
        <v>122</v>
      </c>
      <c r="AF13" s="337" t="s">
        <v>117</v>
      </c>
      <c r="AG13" s="331" t="s">
        <v>116</v>
      </c>
      <c r="AH13" s="340" t="s">
        <v>73</v>
      </c>
      <c r="AI13" s="257" t="s">
        <v>79</v>
      </c>
      <c r="AJ13" s="345" t="s">
        <v>97</v>
      </c>
      <c r="AK13" s="352" t="s">
        <v>80</v>
      </c>
      <c r="AL13" s="354" t="s">
        <v>122</v>
      </c>
      <c r="AM13" s="353" t="s">
        <v>117</v>
      </c>
      <c r="AN13" s="354" t="s">
        <v>116</v>
      </c>
      <c r="AO13" s="355" t="s">
        <v>73</v>
      </c>
      <c r="AP13" s="256" t="s">
        <v>79</v>
      </c>
      <c r="AQ13" s="356" t="s">
        <v>130</v>
      </c>
      <c r="AR13" s="315"/>
    </row>
    <row r="14" spans="2:44" x14ac:dyDescent="0.25">
      <c r="B14" s="320"/>
      <c r="C14" s="322"/>
      <c r="D14" s="322"/>
      <c r="E14" s="322"/>
      <c r="F14" s="322"/>
      <c r="G14" s="322"/>
      <c r="H14" s="324"/>
      <c r="I14" s="329"/>
      <c r="J14" s="332"/>
      <c r="K14" s="338"/>
      <c r="L14" s="332"/>
      <c r="M14" s="341"/>
      <c r="N14" s="206">
        <f>F9</f>
        <v>0.26090000000000002</v>
      </c>
      <c r="O14" s="335"/>
      <c r="P14" s="329"/>
      <c r="Q14" s="332"/>
      <c r="R14" s="338"/>
      <c r="S14" s="332"/>
      <c r="T14" s="341"/>
      <c r="U14" s="206">
        <f>F8</f>
        <v>0.32900000000000001</v>
      </c>
      <c r="V14" s="335"/>
      <c r="W14" s="329"/>
      <c r="X14" s="332"/>
      <c r="Y14" s="338"/>
      <c r="Z14" s="332"/>
      <c r="AA14" s="341"/>
      <c r="AB14" s="206">
        <f>F7</f>
        <v>0.4148</v>
      </c>
      <c r="AC14" s="346"/>
      <c r="AD14" s="329"/>
      <c r="AE14" s="332"/>
      <c r="AF14" s="338"/>
      <c r="AG14" s="332"/>
      <c r="AH14" s="341"/>
      <c r="AI14" s="206">
        <f>F6</f>
        <v>0.52280000000000004</v>
      </c>
      <c r="AJ14" s="346"/>
      <c r="AK14" s="329"/>
      <c r="AL14" s="332"/>
      <c r="AM14" s="338"/>
      <c r="AN14" s="332"/>
      <c r="AO14" s="341"/>
      <c r="AP14" s="206">
        <f>F5</f>
        <v>0.83199999999999996</v>
      </c>
      <c r="AQ14" s="335"/>
      <c r="AR14" s="315"/>
    </row>
    <row r="15" spans="2:44" ht="15.75" thickBot="1" x14ac:dyDescent="0.3">
      <c r="B15" s="320"/>
      <c r="C15" s="322"/>
      <c r="D15" s="322"/>
      <c r="E15" s="322"/>
      <c r="F15" s="322"/>
      <c r="G15" s="322"/>
      <c r="H15" s="324"/>
      <c r="I15" s="330"/>
      <c r="J15" s="333"/>
      <c r="K15" s="339"/>
      <c r="L15" s="333"/>
      <c r="M15" s="342"/>
      <c r="N15" s="290">
        <f>E9</f>
        <v>6.9110152195634354E-10</v>
      </c>
      <c r="O15" s="336"/>
      <c r="P15" s="330"/>
      <c r="Q15" s="333"/>
      <c r="R15" s="339"/>
      <c r="S15" s="333"/>
      <c r="T15" s="342"/>
      <c r="U15" s="290">
        <f>E8</f>
        <v>8.0522739623135429E-10</v>
      </c>
      <c r="V15" s="336"/>
      <c r="W15" s="330"/>
      <c r="X15" s="333"/>
      <c r="Y15" s="339"/>
      <c r="Z15" s="333"/>
      <c r="AA15" s="342"/>
      <c r="AB15" s="290">
        <f>E7</f>
        <v>9.4866957759604665E-10</v>
      </c>
      <c r="AC15" s="346"/>
      <c r="AD15" s="330"/>
      <c r="AE15" s="333"/>
      <c r="AF15" s="339"/>
      <c r="AG15" s="333"/>
      <c r="AH15" s="342"/>
      <c r="AI15" s="290">
        <f>E6</f>
        <v>1.1331900368830671E-9</v>
      </c>
      <c r="AJ15" s="347"/>
      <c r="AK15" s="329"/>
      <c r="AL15" s="332"/>
      <c r="AM15" s="338"/>
      <c r="AN15" s="332"/>
      <c r="AO15" s="341"/>
      <c r="AP15" s="290">
        <f>E5</f>
        <v>1.6324597261895962E-9</v>
      </c>
      <c r="AQ15" s="335"/>
      <c r="AR15" s="315"/>
    </row>
    <row r="16" spans="2:44" ht="25.5" x14ac:dyDescent="0.25">
      <c r="B16" s="258"/>
      <c r="C16" s="266"/>
      <c r="D16" s="266"/>
      <c r="E16" s="266"/>
      <c r="F16" s="254"/>
      <c r="G16" s="254"/>
      <c r="H16" s="255"/>
      <c r="I16" s="246"/>
      <c r="J16" s="194"/>
      <c r="K16" s="244"/>
      <c r="L16" s="194"/>
      <c r="M16" s="195"/>
      <c r="N16" s="245" t="s">
        <v>99</v>
      </c>
      <c r="O16" s="196" t="s">
        <v>94</v>
      </c>
      <c r="P16" s="246"/>
      <c r="Q16" s="194"/>
      <c r="R16" s="244"/>
      <c r="S16" s="194"/>
      <c r="T16" s="195"/>
      <c r="U16" s="245" t="s">
        <v>119</v>
      </c>
      <c r="V16" s="191" t="s">
        <v>111</v>
      </c>
      <c r="W16" s="208"/>
      <c r="X16" s="210"/>
      <c r="Y16" s="202"/>
      <c r="Z16" s="60"/>
      <c r="AA16" s="61"/>
      <c r="AB16" s="56" t="s">
        <v>100</v>
      </c>
      <c r="AC16" s="209" t="s">
        <v>96</v>
      </c>
      <c r="AD16" s="207"/>
      <c r="AE16" s="192"/>
      <c r="AF16" s="212"/>
      <c r="AG16" s="192"/>
      <c r="AH16" s="190"/>
      <c r="AI16" s="85" t="s">
        <v>101</v>
      </c>
      <c r="AJ16" s="193" t="s">
        <v>98</v>
      </c>
      <c r="AK16" s="217"/>
      <c r="AL16" s="211"/>
      <c r="AM16" s="214"/>
      <c r="AN16" s="211"/>
      <c r="AO16" s="215"/>
      <c r="AP16" s="216" t="s">
        <v>103</v>
      </c>
      <c r="AQ16" s="218" t="s">
        <v>128</v>
      </c>
      <c r="AR16" s="315"/>
    </row>
    <row r="17" spans="2:44" x14ac:dyDescent="0.25">
      <c r="B17" s="294">
        <v>7.6210000000000004</v>
      </c>
      <c r="C17" s="295">
        <v>1</v>
      </c>
      <c r="D17" s="296">
        <v>1</v>
      </c>
      <c r="E17" s="296">
        <v>1</v>
      </c>
      <c r="F17" s="49">
        <v>0.15</v>
      </c>
      <c r="G17" s="57">
        <v>0.9</v>
      </c>
      <c r="H17" s="220">
        <f>IF(C17=3,((F17*1000000)/(SQRT(3)*B17*1000*D17)),IF(C17=2,((F17*1000000)/(2*B17*1000*D17)),IF(C17=1,((F17*1000000)/(B17*1000*D17)),0)))*1.1</f>
        <v>21.650702007610551</v>
      </c>
      <c r="I17" s="222">
        <v>26</v>
      </c>
      <c r="J17" s="223">
        <f>(F17*1000)*(I17*1000)</f>
        <v>3900000</v>
      </c>
      <c r="K17" s="224">
        <f t="shared" ref="K17:K36" si="0">IF(C17=3,3*H17^2*$N$14*I17*(0.7*($D$10^2)+0.3*$D$10),IF(C17=2,2*H17^2*$N$14*I17*(0.7*($D$10^2)+0.3*$D$10),IF(C17=1,H17^2*$N$14*I17*(0.7*($D$10^2)+0.3*$D$10))))</f>
        <v>1507.0281134858947</v>
      </c>
      <c r="L17" s="225">
        <f>F17*G17*1000000</f>
        <v>135000</v>
      </c>
      <c r="M17" s="235">
        <f>(K17/L17)</f>
        <v>1.1163171211006627E-2</v>
      </c>
      <c r="N17" s="233">
        <f>(J17*$N$15)</f>
        <v>2.6952959356297398E-3</v>
      </c>
      <c r="O17" s="226">
        <f>((C17*D17)+E17)*I17*$D$9</f>
        <v>5356104000</v>
      </c>
      <c r="P17" s="222">
        <v>20</v>
      </c>
      <c r="Q17" s="223">
        <f>(F17*1000)*(P17*1000)</f>
        <v>3000000</v>
      </c>
      <c r="R17" s="224">
        <f>IF(C17=3,3*H17^2*$U$14*P17*(0.7*($D$10^2)+0.3*$D$10),IF(C17=2,2*H17^2*$U$14*P17*(0.7*($D$10^2)+0.3*$D$10),IF(C17=1,H17^2*$U$14*P17*(0.7*($D$10^2)+0.3*$D$10))))</f>
        <v>1461.8399308218866</v>
      </c>
      <c r="S17" s="225">
        <f>F17*G17*1000000</f>
        <v>135000</v>
      </c>
      <c r="T17" s="235">
        <f>(R17/S17)</f>
        <v>1.0828443932013975E-2</v>
      </c>
      <c r="U17" s="233">
        <f>(Q17*$U$15)</f>
        <v>2.4156821886940627E-3</v>
      </c>
      <c r="V17" s="226">
        <f>((C17*D17)+E17)*P17*$D$8</f>
        <v>3500320000</v>
      </c>
      <c r="W17" s="222">
        <v>16</v>
      </c>
      <c r="X17" s="223">
        <f>(F17*1000)*(W17*1000)</f>
        <v>2400000</v>
      </c>
      <c r="Y17" s="224">
        <f>IF(C17=3,3*H17^2*$AB$14*W17*(0.7*($D$10^2)+0.3*$D$10),IF(C17=2,2*H17^2*$AB$14*W17*(0.7*($D$10^2)+0.3*$D$10),IF(C17=1,H17^2*$AB$14*W17*(0.7*($D$10^2)+0.3*$D$10))))</f>
        <v>1474.4588530210788</v>
      </c>
      <c r="Z17" s="225">
        <f>F17*G17*1000000</f>
        <v>135000</v>
      </c>
      <c r="AA17" s="235">
        <f>(Y17/Z17)</f>
        <v>1.0921917429785769E-2</v>
      </c>
      <c r="AB17" s="233">
        <f>(X17*$AB$15)</f>
        <v>2.2768069862305119E-3</v>
      </c>
      <c r="AC17" s="226">
        <f>((C17*D17)+E17)*W17*$D$7</f>
        <v>2353216000</v>
      </c>
      <c r="AD17" s="222">
        <v>13</v>
      </c>
      <c r="AE17" s="223">
        <f>(F17*1000)*(AD17*1000)</f>
        <v>1950000</v>
      </c>
      <c r="AF17" s="224">
        <f>IF(C17=3,3*H17^2*$AI$14*AD17*(0.7*($D$10^2)+0.3*$D$10),IF(C17=2,2*H17^2*$AI$14*AD17*(0.7*($D$10^2)+0.3*$D$10),IF(C17=1,H17^2*$AI$14*AD17*(0.7*($D$10^2)+0.3*$D$10))))</f>
        <v>1509.9162470878225</v>
      </c>
      <c r="AG17" s="225">
        <f>F17*G17*1000000</f>
        <v>135000</v>
      </c>
      <c r="AH17" s="235">
        <f>(AF17/AG17)</f>
        <v>1.118456479324313E-2</v>
      </c>
      <c r="AI17" s="233">
        <f>(AE17*$AI$15)</f>
        <v>2.2097205719219808E-3</v>
      </c>
      <c r="AJ17" s="226">
        <f>((C17*D17)+E17)*AD17*$D$6</f>
        <v>1588392000</v>
      </c>
      <c r="AK17" s="222">
        <v>8</v>
      </c>
      <c r="AL17" s="223">
        <f>(F17*1000)*(AK17*1000)</f>
        <v>1200000</v>
      </c>
      <c r="AM17" s="224">
        <f>IF(C17=3,3*H17^2*$AP$14*AK17*(0.7*($D$10^2)+0.3*$D$10),IF(C17=2,2*H17^2*$AP$14*AK17*(0.7*($D$10^2)+0.3*$D$10),IF(C17=1,H17^2*$AP$14*AK17*(0.7*($D$10^2)+0.3*$D$10))))</f>
        <v>1478.7244041870026</v>
      </c>
      <c r="AN17" s="225">
        <f>F17*G17*1000000</f>
        <v>135000</v>
      </c>
      <c r="AO17" s="235">
        <f>(AM17/AN17)</f>
        <v>1.0953514105088909E-2</v>
      </c>
      <c r="AP17" s="233">
        <f>(AL17*$AP$15)</f>
        <v>1.9589516714275156E-3</v>
      </c>
      <c r="AQ17" s="226">
        <f>((C17*D17)+E17)*AK17*$D$5</f>
        <v>644224000</v>
      </c>
      <c r="AR17" s="315"/>
    </row>
    <row r="18" spans="2:44" x14ac:dyDescent="0.25">
      <c r="B18" s="294">
        <v>7.6210000000000004</v>
      </c>
      <c r="C18" s="295">
        <v>1</v>
      </c>
      <c r="D18" s="296">
        <v>1</v>
      </c>
      <c r="E18" s="296">
        <v>1</v>
      </c>
      <c r="F18" s="49">
        <v>0.3</v>
      </c>
      <c r="G18" s="57">
        <v>0.9</v>
      </c>
      <c r="H18" s="220">
        <f t="shared" ref="H18:H36" si="1">IF(C18=3,((F18*1000000)/(SQRT(3)*B18*1000*D18)),IF(C18=2,((F18*1000000)/(2*B18*1000*D18)),IF(C18=1,((F18*1000000)/(B18*1000*D18)),0)))*1.1</f>
        <v>43.301404015221102</v>
      </c>
      <c r="I18" s="222">
        <v>13</v>
      </c>
      <c r="J18" s="223">
        <f t="shared" ref="J18:J36" si="2">(F18*1000)*(I18*1000)</f>
        <v>3900000</v>
      </c>
      <c r="K18" s="224">
        <f t="shared" si="0"/>
        <v>3014.0562269717893</v>
      </c>
      <c r="L18" s="225">
        <f t="shared" ref="L18:L36" si="3">F18*G18*1000000</f>
        <v>270000</v>
      </c>
      <c r="M18" s="235">
        <f t="shared" ref="M18:M35" si="4">(K18/L18)</f>
        <v>1.1163171211006627E-2</v>
      </c>
      <c r="N18" s="233">
        <f t="shared" ref="N18:N36" si="5">(J18*$N$15)</f>
        <v>2.6952959356297398E-3</v>
      </c>
      <c r="O18" s="226">
        <f t="shared" ref="O18:O36" si="6">((C18*D18)+E18)*I18*$D$9</f>
        <v>2678052000</v>
      </c>
      <c r="P18" s="222">
        <v>10</v>
      </c>
      <c r="Q18" s="223">
        <f t="shared" ref="Q18:Q36" si="7">(F18*1000)*(P18*1000)</f>
        <v>3000000</v>
      </c>
      <c r="R18" s="224">
        <f t="shared" ref="R18:R36" si="8">IF(C18=3,3*H18^2*$U$14*P18*(0.7*($D$10^2)+0.3*$D$10),IF(C18=2,2*H18^2*$U$14*P18*(0.7*($D$10^2)+0.3*$D$10),IF(C18=1,H18^2*$U$14*P18*(0.7*($D$10^2)+0.3*$D$10))))</f>
        <v>2923.6798616437732</v>
      </c>
      <c r="S18" s="225">
        <f t="shared" ref="S18:S36" si="9">F18*G18*1000000</f>
        <v>270000</v>
      </c>
      <c r="T18" s="235">
        <f t="shared" ref="T18:T36" si="10">(R18/S18)</f>
        <v>1.0828443932013975E-2</v>
      </c>
      <c r="U18" s="233">
        <f t="shared" ref="U18:U36" si="11">(Q18*$U$15)</f>
        <v>2.4156821886940627E-3</v>
      </c>
      <c r="V18" s="226">
        <f t="shared" ref="V18:V36" si="12">((C18*D18)+E18)*P18*$D$8</f>
        <v>1750160000</v>
      </c>
      <c r="W18" s="222">
        <v>8</v>
      </c>
      <c r="X18" s="223">
        <f t="shared" ref="X18:X36" si="13">(F18*1000)*(W18*1000)</f>
        <v>2400000</v>
      </c>
      <c r="Y18" s="224">
        <f t="shared" ref="Y18:Y36" si="14">IF(C18=3,3*H18^2*$AB$14*W18*(0.7*($D$10^2)+0.3*$D$10),IF(C18=2,2*H18^2*$AB$14*W18*(0.7*($D$10^2)+0.3*$D$10),IF(C18=1,H18^2*$AB$14*W18*(0.7*($D$10^2)+0.3*$D$10))))</f>
        <v>2948.9177060421575</v>
      </c>
      <c r="Z18" s="225">
        <f t="shared" ref="Z18:Z36" si="15">F18*G18*1000000</f>
        <v>270000</v>
      </c>
      <c r="AA18" s="235">
        <f t="shared" ref="AA18:AA36" si="16">(Y18/Z18)</f>
        <v>1.0921917429785769E-2</v>
      </c>
      <c r="AB18" s="233">
        <f t="shared" ref="AB18:AB36" si="17">(X18*$AB$15)</f>
        <v>2.2768069862305119E-3</v>
      </c>
      <c r="AC18" s="226">
        <f t="shared" ref="AC18:AC36" si="18">((C18*D18)+E18)*W18*$D$7</f>
        <v>1176608000</v>
      </c>
      <c r="AD18" s="222">
        <v>6</v>
      </c>
      <c r="AE18" s="223">
        <f t="shared" ref="AE18:AE36" si="19">(F18*1000)*(AD18*1000)</f>
        <v>1800000</v>
      </c>
      <c r="AF18" s="224">
        <f t="shared" ref="AF18:AF36" si="20">IF(C18=3,3*H18^2*$AI$14*AD18*(0.7*($D$10^2)+0.3*$D$10),IF(C18=2,2*H18^2*$AI$14*AD18*(0.7*($D$10^2)+0.3*$D$10),IF(C18=1,H18^2*$AI$14*AD18*(0.7*($D$10^2)+0.3*$D$10))))</f>
        <v>2787.5376869313641</v>
      </c>
      <c r="AG18" s="225">
        <f t="shared" ref="AG18:AG36" si="21">F18*G18*1000000</f>
        <v>270000</v>
      </c>
      <c r="AH18" s="235">
        <f t="shared" ref="AH18:AH36" si="22">(AF18/AG18)</f>
        <v>1.0324213655301348E-2</v>
      </c>
      <c r="AI18" s="233">
        <f t="shared" ref="AI18:AI36" si="23">(AE18*$AI$15)</f>
        <v>2.0397420663895208E-3</v>
      </c>
      <c r="AJ18" s="226">
        <f t="shared" ref="AJ18:AJ36" si="24">((C18*D18)+E18)*AD18*$D$6</f>
        <v>733104000</v>
      </c>
      <c r="AK18" s="222">
        <v>4</v>
      </c>
      <c r="AL18" s="223">
        <f t="shared" ref="AL18:AL36" si="25">(F18*1000)*(AK18*1000)</f>
        <v>1200000</v>
      </c>
      <c r="AM18" s="224">
        <f t="shared" ref="AM18:AM36" si="26">IF(C18=3,3*H18^2*$AP$14*AK18*(0.7*($D$10^2)+0.3*$D$10),IF(C18=2,2*H18^2*$AP$14*AK18*(0.7*($D$10^2)+0.3*$D$10),IF(C18=1,H18^2*$AP$14*AK18*(0.7*($D$10^2)+0.3*$D$10))))</f>
        <v>2957.4488083740052</v>
      </c>
      <c r="AN18" s="225">
        <f t="shared" ref="AN18:AN36" si="27">F18*G18*1000000</f>
        <v>270000</v>
      </c>
      <c r="AO18" s="235">
        <f t="shared" ref="AO18:AO36" si="28">(AM18/AN18)</f>
        <v>1.0953514105088909E-2</v>
      </c>
      <c r="AP18" s="233">
        <f t="shared" ref="AP18:AP36" si="29">(AL18*$AP$15)</f>
        <v>1.9589516714275156E-3</v>
      </c>
      <c r="AQ18" s="226">
        <f t="shared" ref="AQ18:AQ36" si="30">((C18*D18)+E18)*AK18*$D$5</f>
        <v>322112000</v>
      </c>
      <c r="AR18" s="315"/>
    </row>
    <row r="19" spans="2:44" x14ac:dyDescent="0.25">
      <c r="B19" s="294">
        <v>7.6210000000000004</v>
      </c>
      <c r="C19" s="295">
        <v>1</v>
      </c>
      <c r="D19" s="296">
        <v>1</v>
      </c>
      <c r="E19" s="296">
        <v>1</v>
      </c>
      <c r="F19" s="49">
        <v>0.44999999999999996</v>
      </c>
      <c r="G19" s="57">
        <v>0.9</v>
      </c>
      <c r="H19" s="220">
        <f t="shared" si="1"/>
        <v>64.952106022831643</v>
      </c>
      <c r="I19" s="222">
        <v>8</v>
      </c>
      <c r="J19" s="223">
        <f t="shared" si="2"/>
        <v>3599999.9999999995</v>
      </c>
      <c r="K19" s="224">
        <f t="shared" si="0"/>
        <v>4173.3086219609377</v>
      </c>
      <c r="L19" s="225">
        <f t="shared" si="3"/>
        <v>405000</v>
      </c>
      <c r="M19" s="235">
        <f t="shared" si="4"/>
        <v>1.0304465733236883E-2</v>
      </c>
      <c r="N19" s="233">
        <f t="shared" si="5"/>
        <v>2.4879654790428366E-3</v>
      </c>
      <c r="O19" s="226">
        <f t="shared" si="6"/>
        <v>1648032000</v>
      </c>
      <c r="P19" s="222">
        <v>6</v>
      </c>
      <c r="Q19" s="223">
        <f t="shared" si="7"/>
        <v>2699999.9999999995</v>
      </c>
      <c r="R19" s="224">
        <f t="shared" si="8"/>
        <v>3946.9678132190925</v>
      </c>
      <c r="S19" s="225">
        <f t="shared" si="9"/>
        <v>405000</v>
      </c>
      <c r="T19" s="235">
        <f t="shared" si="10"/>
        <v>9.7455995388125733E-3</v>
      </c>
      <c r="U19" s="233">
        <f t="shared" si="11"/>
        <v>2.174113969824656E-3</v>
      </c>
      <c r="V19" s="226">
        <f t="shared" si="12"/>
        <v>1050096000</v>
      </c>
      <c r="W19" s="222">
        <v>5</v>
      </c>
      <c r="X19" s="223">
        <f t="shared" si="13"/>
        <v>2249999.9999999995</v>
      </c>
      <c r="Y19" s="224">
        <f t="shared" si="14"/>
        <v>4146.9155241217823</v>
      </c>
      <c r="Z19" s="225">
        <f t="shared" si="15"/>
        <v>405000</v>
      </c>
      <c r="AA19" s="235">
        <f t="shared" si="16"/>
        <v>1.0239297590424154E-2</v>
      </c>
      <c r="AB19" s="233">
        <f t="shared" si="17"/>
        <v>2.1345065495911044E-3</v>
      </c>
      <c r="AC19" s="226">
        <f t="shared" si="18"/>
        <v>735380000</v>
      </c>
      <c r="AD19" s="222">
        <v>4</v>
      </c>
      <c r="AE19" s="223">
        <f t="shared" si="19"/>
        <v>1799999.9999999998</v>
      </c>
      <c r="AF19" s="224">
        <f t="shared" si="20"/>
        <v>4181.3065303970443</v>
      </c>
      <c r="AG19" s="225">
        <f t="shared" si="21"/>
        <v>405000</v>
      </c>
      <c r="AH19" s="235">
        <f t="shared" si="22"/>
        <v>1.0324213655301343E-2</v>
      </c>
      <c r="AI19" s="233">
        <f t="shared" si="23"/>
        <v>2.0397420663895204E-3</v>
      </c>
      <c r="AJ19" s="226">
        <f t="shared" si="24"/>
        <v>488736000</v>
      </c>
      <c r="AK19" s="222">
        <v>2</v>
      </c>
      <c r="AL19" s="223">
        <f t="shared" si="25"/>
        <v>899999.99999999988</v>
      </c>
      <c r="AM19" s="224">
        <f t="shared" si="26"/>
        <v>3327.1299094207543</v>
      </c>
      <c r="AN19" s="225">
        <f t="shared" si="27"/>
        <v>405000</v>
      </c>
      <c r="AO19" s="235">
        <f t="shared" si="28"/>
        <v>8.215135578816677E-3</v>
      </c>
      <c r="AP19" s="233">
        <f t="shared" si="29"/>
        <v>1.4692137535706365E-3</v>
      </c>
      <c r="AQ19" s="226">
        <f t="shared" si="30"/>
        <v>161056000</v>
      </c>
      <c r="AR19" s="315"/>
    </row>
    <row r="20" spans="2:44" x14ac:dyDescent="0.25">
      <c r="B20" s="294">
        <v>7.6210000000000004</v>
      </c>
      <c r="C20" s="295">
        <v>1</v>
      </c>
      <c r="D20" s="296">
        <v>1</v>
      </c>
      <c r="E20" s="296">
        <v>1</v>
      </c>
      <c r="F20" s="49">
        <v>0.6</v>
      </c>
      <c r="G20" s="57">
        <v>0.9</v>
      </c>
      <c r="H20" s="220">
        <f t="shared" si="1"/>
        <v>86.602808030442205</v>
      </c>
      <c r="I20" s="222">
        <v>8</v>
      </c>
      <c r="J20" s="223">
        <f t="shared" si="2"/>
        <v>4800000</v>
      </c>
      <c r="K20" s="224">
        <f t="shared" si="0"/>
        <v>7419.2153279305585</v>
      </c>
      <c r="L20" s="225">
        <f t="shared" si="3"/>
        <v>540000</v>
      </c>
      <c r="M20" s="235">
        <f t="shared" si="4"/>
        <v>1.3739287644315848E-2</v>
      </c>
      <c r="N20" s="233">
        <f t="shared" si="5"/>
        <v>3.317287305390449E-3</v>
      </c>
      <c r="O20" s="226">
        <f t="shared" si="6"/>
        <v>1648032000</v>
      </c>
      <c r="P20" s="222">
        <v>5</v>
      </c>
      <c r="Q20" s="223">
        <f t="shared" si="7"/>
        <v>3000000</v>
      </c>
      <c r="R20" s="224">
        <f t="shared" si="8"/>
        <v>5847.3597232875463</v>
      </c>
      <c r="S20" s="225">
        <f t="shared" si="9"/>
        <v>540000</v>
      </c>
      <c r="T20" s="235">
        <f t="shared" si="10"/>
        <v>1.0828443932013975E-2</v>
      </c>
      <c r="U20" s="233">
        <f t="shared" si="11"/>
        <v>2.4156821886940627E-3</v>
      </c>
      <c r="V20" s="226">
        <f t="shared" si="12"/>
        <v>875080000</v>
      </c>
      <c r="W20" s="222">
        <v>4</v>
      </c>
      <c r="X20" s="223">
        <f t="shared" si="13"/>
        <v>2400000</v>
      </c>
      <c r="Y20" s="224">
        <f t="shared" si="14"/>
        <v>5897.8354120843151</v>
      </c>
      <c r="Z20" s="225">
        <f t="shared" si="15"/>
        <v>540000</v>
      </c>
      <c r="AA20" s="235">
        <f t="shared" si="16"/>
        <v>1.0921917429785769E-2</v>
      </c>
      <c r="AB20" s="233">
        <f t="shared" si="17"/>
        <v>2.2768069862305119E-3</v>
      </c>
      <c r="AC20" s="226">
        <f t="shared" si="18"/>
        <v>588304000</v>
      </c>
      <c r="AD20" s="222">
        <v>3</v>
      </c>
      <c r="AE20" s="223">
        <f t="shared" si="19"/>
        <v>1800000</v>
      </c>
      <c r="AF20" s="224">
        <f t="shared" si="20"/>
        <v>5575.0753738627282</v>
      </c>
      <c r="AG20" s="225">
        <f t="shared" si="21"/>
        <v>540000</v>
      </c>
      <c r="AH20" s="235">
        <f t="shared" si="22"/>
        <v>1.0324213655301348E-2</v>
      </c>
      <c r="AI20" s="233">
        <f t="shared" si="23"/>
        <v>2.0397420663895208E-3</v>
      </c>
      <c r="AJ20" s="226">
        <f t="shared" si="24"/>
        <v>366552000</v>
      </c>
      <c r="AK20" s="222">
        <v>2</v>
      </c>
      <c r="AL20" s="223">
        <f t="shared" si="25"/>
        <v>1200000</v>
      </c>
      <c r="AM20" s="224">
        <f t="shared" si="26"/>
        <v>5914.8976167480105</v>
      </c>
      <c r="AN20" s="225">
        <f t="shared" si="27"/>
        <v>540000</v>
      </c>
      <c r="AO20" s="235">
        <f t="shared" si="28"/>
        <v>1.0953514105088909E-2</v>
      </c>
      <c r="AP20" s="233">
        <f t="shared" si="29"/>
        <v>1.9589516714275156E-3</v>
      </c>
      <c r="AQ20" s="226">
        <f t="shared" si="30"/>
        <v>161056000</v>
      </c>
      <c r="AR20" s="315"/>
    </row>
    <row r="21" spans="2:44" x14ac:dyDescent="0.25">
      <c r="B21" s="294">
        <v>7.6210000000000004</v>
      </c>
      <c r="C21" s="295">
        <v>1</v>
      </c>
      <c r="D21" s="296">
        <v>1</v>
      </c>
      <c r="E21" s="296">
        <v>1</v>
      </c>
      <c r="F21" s="49">
        <v>0.75</v>
      </c>
      <c r="G21" s="57">
        <v>0.9</v>
      </c>
      <c r="H21" s="220">
        <f t="shared" si="1"/>
        <v>108.25351003805275</v>
      </c>
      <c r="I21" s="222">
        <v>5</v>
      </c>
      <c r="J21" s="223">
        <f t="shared" si="2"/>
        <v>3750000</v>
      </c>
      <c r="K21" s="224">
        <f t="shared" si="0"/>
        <v>7245.3274686821851</v>
      </c>
      <c r="L21" s="225">
        <f t="shared" si="3"/>
        <v>675000</v>
      </c>
      <c r="M21" s="235">
        <f t="shared" si="4"/>
        <v>1.0733818472121756E-2</v>
      </c>
      <c r="N21" s="233">
        <f t="shared" si="5"/>
        <v>2.5916307073362882E-3</v>
      </c>
      <c r="O21" s="226">
        <f t="shared" si="6"/>
        <v>1030020000</v>
      </c>
      <c r="P21" s="222">
        <v>4</v>
      </c>
      <c r="Q21" s="223">
        <f t="shared" si="7"/>
        <v>3000000</v>
      </c>
      <c r="R21" s="224">
        <f t="shared" si="8"/>
        <v>7309.1996541094331</v>
      </c>
      <c r="S21" s="225">
        <f t="shared" si="9"/>
        <v>675000</v>
      </c>
      <c r="T21" s="235">
        <f t="shared" si="10"/>
        <v>1.0828443932013975E-2</v>
      </c>
      <c r="U21" s="233">
        <f t="shared" si="11"/>
        <v>2.4156821886940627E-3</v>
      </c>
      <c r="V21" s="226">
        <f t="shared" si="12"/>
        <v>700064000</v>
      </c>
      <c r="W21" s="222">
        <v>3</v>
      </c>
      <c r="X21" s="223">
        <f t="shared" si="13"/>
        <v>2250000</v>
      </c>
      <c r="Y21" s="224">
        <f t="shared" si="14"/>
        <v>6911.5258735363059</v>
      </c>
      <c r="Z21" s="225">
        <f t="shared" si="15"/>
        <v>675000</v>
      </c>
      <c r="AA21" s="235">
        <f t="shared" si="16"/>
        <v>1.0239297590424157E-2</v>
      </c>
      <c r="AB21" s="233">
        <f t="shared" si="17"/>
        <v>2.1345065495911048E-3</v>
      </c>
      <c r="AC21" s="226">
        <f t="shared" si="18"/>
        <v>441228000</v>
      </c>
      <c r="AD21" s="222">
        <v>2</v>
      </c>
      <c r="AE21" s="223">
        <f t="shared" si="19"/>
        <v>1500000</v>
      </c>
      <c r="AF21" s="224">
        <f t="shared" si="20"/>
        <v>5807.3701811070086</v>
      </c>
      <c r="AG21" s="225">
        <f t="shared" si="21"/>
        <v>675000</v>
      </c>
      <c r="AH21" s="235">
        <f t="shared" si="22"/>
        <v>8.60351137941779E-3</v>
      </c>
      <c r="AI21" s="233">
        <f t="shared" si="23"/>
        <v>1.6997850553246007E-3</v>
      </c>
      <c r="AJ21" s="226">
        <f t="shared" si="24"/>
        <v>244368000</v>
      </c>
      <c r="AK21" s="222">
        <v>1</v>
      </c>
      <c r="AL21" s="223">
        <f t="shared" si="25"/>
        <v>750000</v>
      </c>
      <c r="AM21" s="224">
        <f t="shared" si="26"/>
        <v>4621.0137630843828</v>
      </c>
      <c r="AN21" s="225">
        <f t="shared" si="27"/>
        <v>675000</v>
      </c>
      <c r="AO21" s="235">
        <f t="shared" si="28"/>
        <v>6.8459463156805671E-3</v>
      </c>
      <c r="AP21" s="233">
        <f t="shared" si="29"/>
        <v>1.2243447946421971E-3</v>
      </c>
      <c r="AQ21" s="226">
        <f t="shared" si="30"/>
        <v>80528000</v>
      </c>
      <c r="AR21" s="315"/>
    </row>
    <row r="22" spans="2:44" x14ac:dyDescent="0.25">
      <c r="B22" s="294">
        <v>7.6210000000000004</v>
      </c>
      <c r="C22" s="295">
        <v>1</v>
      </c>
      <c r="D22" s="296">
        <v>1</v>
      </c>
      <c r="E22" s="296">
        <v>1</v>
      </c>
      <c r="F22" s="49">
        <v>0.89999999999999991</v>
      </c>
      <c r="G22" s="57">
        <v>0.9</v>
      </c>
      <c r="H22" s="220">
        <f t="shared" si="1"/>
        <v>129.90421204566329</v>
      </c>
      <c r="I22" s="222">
        <v>4</v>
      </c>
      <c r="J22" s="223">
        <f t="shared" si="2"/>
        <v>3599999.9999999995</v>
      </c>
      <c r="K22" s="224">
        <f t="shared" si="0"/>
        <v>8346.6172439218753</v>
      </c>
      <c r="L22" s="225">
        <f t="shared" si="3"/>
        <v>810000</v>
      </c>
      <c r="M22" s="235">
        <f t="shared" si="4"/>
        <v>1.0304465733236883E-2</v>
      </c>
      <c r="N22" s="233">
        <f t="shared" si="5"/>
        <v>2.4879654790428366E-3</v>
      </c>
      <c r="O22" s="226">
        <f t="shared" si="6"/>
        <v>824016000</v>
      </c>
      <c r="P22" s="222">
        <v>3</v>
      </c>
      <c r="Q22" s="223">
        <f t="shared" si="7"/>
        <v>2699999.9999999995</v>
      </c>
      <c r="R22" s="224">
        <f t="shared" si="8"/>
        <v>7893.935626438185</v>
      </c>
      <c r="S22" s="225">
        <f t="shared" si="9"/>
        <v>810000</v>
      </c>
      <c r="T22" s="235">
        <f t="shared" si="10"/>
        <v>9.7455995388125733E-3</v>
      </c>
      <c r="U22" s="233">
        <f t="shared" si="11"/>
        <v>2.174113969824656E-3</v>
      </c>
      <c r="V22" s="226">
        <f t="shared" si="12"/>
        <v>525048000</v>
      </c>
      <c r="W22" s="222">
        <v>2</v>
      </c>
      <c r="X22" s="223">
        <f t="shared" si="13"/>
        <v>1799999.9999999998</v>
      </c>
      <c r="Y22" s="224">
        <f t="shared" si="14"/>
        <v>6635.0648385948516</v>
      </c>
      <c r="Z22" s="225">
        <f t="shared" si="15"/>
        <v>810000</v>
      </c>
      <c r="AA22" s="235">
        <f t="shared" si="16"/>
        <v>8.1914380723393226E-3</v>
      </c>
      <c r="AB22" s="233">
        <f t="shared" si="17"/>
        <v>1.7076052396728838E-3</v>
      </c>
      <c r="AC22" s="226">
        <f t="shared" si="18"/>
        <v>294152000</v>
      </c>
      <c r="AD22" s="222">
        <v>2</v>
      </c>
      <c r="AE22" s="223">
        <f t="shared" si="19"/>
        <v>1799999.9999999998</v>
      </c>
      <c r="AF22" s="224">
        <f t="shared" si="20"/>
        <v>8362.6130607940886</v>
      </c>
      <c r="AG22" s="225">
        <f t="shared" si="21"/>
        <v>810000</v>
      </c>
      <c r="AH22" s="235">
        <f t="shared" si="22"/>
        <v>1.0324213655301343E-2</v>
      </c>
      <c r="AI22" s="233">
        <f t="shared" si="23"/>
        <v>2.0397420663895204E-3</v>
      </c>
      <c r="AJ22" s="226">
        <f t="shared" si="24"/>
        <v>244368000</v>
      </c>
      <c r="AK22" s="222">
        <v>1</v>
      </c>
      <c r="AL22" s="223">
        <f t="shared" si="25"/>
        <v>899999.99999999988</v>
      </c>
      <c r="AM22" s="224">
        <f t="shared" si="26"/>
        <v>6654.2598188415086</v>
      </c>
      <c r="AN22" s="225">
        <f t="shared" si="27"/>
        <v>810000</v>
      </c>
      <c r="AO22" s="235">
        <f t="shared" si="28"/>
        <v>8.215135578816677E-3</v>
      </c>
      <c r="AP22" s="233">
        <f t="shared" si="29"/>
        <v>1.4692137535706365E-3</v>
      </c>
      <c r="AQ22" s="226">
        <f t="shared" si="30"/>
        <v>80528000</v>
      </c>
      <c r="AR22" s="315"/>
    </row>
    <row r="23" spans="2:44" x14ac:dyDescent="0.25">
      <c r="B23" s="294">
        <v>7.6210000000000004</v>
      </c>
      <c r="C23" s="295">
        <v>1</v>
      </c>
      <c r="D23" s="296">
        <v>1</v>
      </c>
      <c r="E23" s="296">
        <v>1</v>
      </c>
      <c r="F23" s="49">
        <v>1.05</v>
      </c>
      <c r="G23" s="57">
        <v>0.9</v>
      </c>
      <c r="H23" s="220">
        <f t="shared" si="1"/>
        <v>151.55491405327388</v>
      </c>
      <c r="I23" s="222">
        <v>3</v>
      </c>
      <c r="J23" s="223">
        <f t="shared" si="2"/>
        <v>3150000</v>
      </c>
      <c r="K23" s="224">
        <f t="shared" si="0"/>
        <v>8520.5051031702515</v>
      </c>
      <c r="L23" s="225">
        <f t="shared" si="3"/>
        <v>945000.00000000012</v>
      </c>
      <c r="M23" s="235">
        <f t="shared" si="4"/>
        <v>9.0164075165822758E-3</v>
      </c>
      <c r="N23" s="233">
        <f t="shared" si="5"/>
        <v>2.1769697941624823E-3</v>
      </c>
      <c r="O23" s="226">
        <f t="shared" si="6"/>
        <v>618012000</v>
      </c>
      <c r="P23" s="222">
        <v>2</v>
      </c>
      <c r="Q23" s="223">
        <f t="shared" si="7"/>
        <v>2100000</v>
      </c>
      <c r="R23" s="224">
        <f t="shared" si="8"/>
        <v>7163.0156610272461</v>
      </c>
      <c r="S23" s="225">
        <f t="shared" si="9"/>
        <v>945000.00000000012</v>
      </c>
      <c r="T23" s="235">
        <f t="shared" si="10"/>
        <v>7.5799107524097834E-3</v>
      </c>
      <c r="U23" s="233">
        <f t="shared" si="11"/>
        <v>1.6909775320858441E-3</v>
      </c>
      <c r="V23" s="226">
        <f t="shared" si="12"/>
        <v>350032000</v>
      </c>
      <c r="W23" s="222">
        <v>2</v>
      </c>
      <c r="X23" s="223">
        <f t="shared" si="13"/>
        <v>2100000</v>
      </c>
      <c r="Y23" s="224">
        <f t="shared" si="14"/>
        <v>9031.0604747541092</v>
      </c>
      <c r="Z23" s="225">
        <f t="shared" si="15"/>
        <v>945000.00000000012</v>
      </c>
      <c r="AA23" s="235">
        <f t="shared" si="16"/>
        <v>9.5566777510625485E-3</v>
      </c>
      <c r="AB23" s="233">
        <f t="shared" si="17"/>
        <v>1.9922061129516982E-3</v>
      </c>
      <c r="AC23" s="226">
        <f t="shared" si="18"/>
        <v>294152000</v>
      </c>
      <c r="AD23" s="222">
        <v>1</v>
      </c>
      <c r="AE23" s="223">
        <f t="shared" si="19"/>
        <v>1050000</v>
      </c>
      <c r="AF23" s="224">
        <f t="shared" si="20"/>
        <v>5691.2227774848698</v>
      </c>
      <c r="AG23" s="225">
        <f t="shared" si="21"/>
        <v>945000.00000000012</v>
      </c>
      <c r="AH23" s="235">
        <f t="shared" si="22"/>
        <v>6.0224579655924542E-3</v>
      </c>
      <c r="AI23" s="233">
        <f t="shared" si="23"/>
        <v>1.1898495387272204E-3</v>
      </c>
      <c r="AJ23" s="226">
        <f t="shared" si="24"/>
        <v>122184000</v>
      </c>
      <c r="AK23" s="222">
        <v>1</v>
      </c>
      <c r="AL23" s="223">
        <f t="shared" si="25"/>
        <v>1050000</v>
      </c>
      <c r="AM23" s="224">
        <f t="shared" si="26"/>
        <v>9057.1869756453943</v>
      </c>
      <c r="AN23" s="225">
        <f t="shared" si="27"/>
        <v>945000.00000000012</v>
      </c>
      <c r="AO23" s="235">
        <f t="shared" si="28"/>
        <v>9.5843248419527974E-3</v>
      </c>
      <c r="AP23" s="233">
        <f t="shared" si="29"/>
        <v>1.714082712499076E-3</v>
      </c>
      <c r="AQ23" s="226">
        <f t="shared" si="30"/>
        <v>80528000</v>
      </c>
      <c r="AR23" s="315"/>
    </row>
    <row r="24" spans="2:44" x14ac:dyDescent="0.25">
      <c r="B24" s="294">
        <v>7.6210000000000004</v>
      </c>
      <c r="C24" s="295">
        <v>1</v>
      </c>
      <c r="D24" s="296">
        <v>1</v>
      </c>
      <c r="E24" s="296">
        <v>1</v>
      </c>
      <c r="F24" s="49">
        <v>1.2</v>
      </c>
      <c r="G24" s="57">
        <v>0.9</v>
      </c>
      <c r="H24" s="220">
        <f t="shared" si="1"/>
        <v>173.20561606088441</v>
      </c>
      <c r="I24" s="222">
        <v>3</v>
      </c>
      <c r="J24" s="223">
        <f t="shared" si="2"/>
        <v>3600000</v>
      </c>
      <c r="K24" s="224">
        <f t="shared" si="0"/>
        <v>11128.822991895839</v>
      </c>
      <c r="L24" s="225">
        <f t="shared" si="3"/>
        <v>1080000</v>
      </c>
      <c r="M24" s="235">
        <f t="shared" si="4"/>
        <v>1.0304465733236888E-2</v>
      </c>
      <c r="N24" s="233">
        <f t="shared" si="5"/>
        <v>2.4879654790428366E-3</v>
      </c>
      <c r="O24" s="226">
        <f t="shared" si="6"/>
        <v>618012000</v>
      </c>
      <c r="P24" s="222">
        <v>2</v>
      </c>
      <c r="Q24" s="223">
        <f t="shared" si="7"/>
        <v>2400000</v>
      </c>
      <c r="R24" s="224">
        <f t="shared" si="8"/>
        <v>9355.7755572600745</v>
      </c>
      <c r="S24" s="225">
        <f t="shared" si="9"/>
        <v>1080000</v>
      </c>
      <c r="T24" s="235">
        <f t="shared" si="10"/>
        <v>8.6627551456111805E-3</v>
      </c>
      <c r="U24" s="233">
        <f t="shared" si="11"/>
        <v>1.9325457509552504E-3</v>
      </c>
      <c r="V24" s="226">
        <f t="shared" si="12"/>
        <v>350032000</v>
      </c>
      <c r="W24" s="222">
        <v>2</v>
      </c>
      <c r="X24" s="223">
        <f t="shared" si="13"/>
        <v>2400000</v>
      </c>
      <c r="Y24" s="224">
        <f t="shared" si="14"/>
        <v>11795.67082416863</v>
      </c>
      <c r="Z24" s="225">
        <f t="shared" si="15"/>
        <v>1080000</v>
      </c>
      <c r="AA24" s="235">
        <f t="shared" si="16"/>
        <v>1.0921917429785769E-2</v>
      </c>
      <c r="AB24" s="233">
        <f t="shared" si="17"/>
        <v>2.2768069862305119E-3</v>
      </c>
      <c r="AC24" s="226">
        <f t="shared" si="18"/>
        <v>294152000</v>
      </c>
      <c r="AD24" s="222">
        <v>1</v>
      </c>
      <c r="AE24" s="223">
        <f t="shared" si="19"/>
        <v>1200000</v>
      </c>
      <c r="AF24" s="224">
        <f t="shared" si="20"/>
        <v>7433.4338318169721</v>
      </c>
      <c r="AG24" s="225">
        <f t="shared" si="21"/>
        <v>1080000</v>
      </c>
      <c r="AH24" s="235">
        <f t="shared" si="22"/>
        <v>6.8828091035342334E-3</v>
      </c>
      <c r="AI24" s="233">
        <f t="shared" si="23"/>
        <v>1.3598280442596805E-3</v>
      </c>
      <c r="AJ24" s="226">
        <f t="shared" si="24"/>
        <v>122184000</v>
      </c>
      <c r="AK24" s="222">
        <v>1</v>
      </c>
      <c r="AL24" s="223">
        <f t="shared" si="25"/>
        <v>1200000</v>
      </c>
      <c r="AM24" s="224">
        <f t="shared" si="26"/>
        <v>11829.795233496021</v>
      </c>
      <c r="AN24" s="225">
        <f t="shared" si="27"/>
        <v>1080000</v>
      </c>
      <c r="AO24" s="235">
        <f t="shared" si="28"/>
        <v>1.0953514105088909E-2</v>
      </c>
      <c r="AP24" s="233">
        <f t="shared" si="29"/>
        <v>1.9589516714275156E-3</v>
      </c>
      <c r="AQ24" s="226">
        <f t="shared" si="30"/>
        <v>80528000</v>
      </c>
      <c r="AR24" s="315"/>
    </row>
    <row r="25" spans="2:44" x14ac:dyDescent="0.25">
      <c r="B25" s="294">
        <v>7.6210000000000004</v>
      </c>
      <c r="C25" s="295">
        <v>1</v>
      </c>
      <c r="D25" s="296">
        <v>1</v>
      </c>
      <c r="E25" s="296">
        <v>1</v>
      </c>
      <c r="F25" s="49">
        <v>1.3499999999999999</v>
      </c>
      <c r="G25" s="57">
        <v>0.9</v>
      </c>
      <c r="H25" s="220">
        <f t="shared" si="1"/>
        <v>194.85631806849494</v>
      </c>
      <c r="I25" s="222">
        <v>2</v>
      </c>
      <c r="J25" s="223">
        <f t="shared" si="2"/>
        <v>2699999.9999999995</v>
      </c>
      <c r="K25" s="224">
        <f t="shared" si="0"/>
        <v>9389.9443994121102</v>
      </c>
      <c r="L25" s="225">
        <f t="shared" si="3"/>
        <v>1214999.9999999998</v>
      </c>
      <c r="M25" s="235">
        <f t="shared" si="4"/>
        <v>7.7283492999276641E-3</v>
      </c>
      <c r="N25" s="233">
        <f t="shared" si="5"/>
        <v>1.8659741092821272E-3</v>
      </c>
      <c r="O25" s="226">
        <f t="shared" si="6"/>
        <v>412008000</v>
      </c>
      <c r="P25" s="222">
        <v>2</v>
      </c>
      <c r="Q25" s="223">
        <f t="shared" si="7"/>
        <v>2699999.9999999995</v>
      </c>
      <c r="R25" s="224">
        <f t="shared" si="8"/>
        <v>11840.903439657281</v>
      </c>
      <c r="S25" s="225">
        <f t="shared" si="9"/>
        <v>1214999.9999999998</v>
      </c>
      <c r="T25" s="235">
        <f t="shared" si="10"/>
        <v>9.7455995388125785E-3</v>
      </c>
      <c r="U25" s="233">
        <f t="shared" si="11"/>
        <v>2.174113969824656E-3</v>
      </c>
      <c r="V25" s="226">
        <f t="shared" si="12"/>
        <v>350032000</v>
      </c>
      <c r="W25" s="222">
        <v>1</v>
      </c>
      <c r="X25" s="223">
        <f t="shared" si="13"/>
        <v>1349999.9999999998</v>
      </c>
      <c r="Y25" s="224">
        <f t="shared" si="14"/>
        <v>7464.4479434192099</v>
      </c>
      <c r="Z25" s="225">
        <f t="shared" si="15"/>
        <v>1214999.9999999998</v>
      </c>
      <c r="AA25" s="235">
        <f t="shared" si="16"/>
        <v>6.143578554254495E-3</v>
      </c>
      <c r="AB25" s="233">
        <f t="shared" si="17"/>
        <v>1.2807039297546628E-3</v>
      </c>
      <c r="AC25" s="226">
        <f t="shared" si="18"/>
        <v>147076000</v>
      </c>
      <c r="AD25" s="222">
        <v>1</v>
      </c>
      <c r="AE25" s="223">
        <f t="shared" si="19"/>
        <v>1349999.9999999998</v>
      </c>
      <c r="AF25" s="224">
        <f t="shared" si="20"/>
        <v>9407.9396933933531</v>
      </c>
      <c r="AG25" s="225">
        <f t="shared" si="21"/>
        <v>1214999.9999999998</v>
      </c>
      <c r="AH25" s="235">
        <f t="shared" si="22"/>
        <v>7.7431602414760126E-3</v>
      </c>
      <c r="AI25" s="233">
        <f t="shared" si="23"/>
        <v>1.5298065497921403E-3</v>
      </c>
      <c r="AJ25" s="226">
        <f t="shared" si="24"/>
        <v>122184000</v>
      </c>
      <c r="AK25" s="222">
        <v>0.9</v>
      </c>
      <c r="AL25" s="223">
        <f t="shared" si="25"/>
        <v>1214999.9999999998</v>
      </c>
      <c r="AM25" s="224">
        <f t="shared" si="26"/>
        <v>13474.876133154059</v>
      </c>
      <c r="AN25" s="225">
        <f t="shared" si="27"/>
        <v>1214999.9999999998</v>
      </c>
      <c r="AO25" s="235">
        <f t="shared" si="28"/>
        <v>1.109043303140252E-2</v>
      </c>
      <c r="AP25" s="233">
        <f t="shared" si="29"/>
        <v>1.9834385673203592E-3</v>
      </c>
      <c r="AQ25" s="226">
        <f t="shared" si="30"/>
        <v>72475200</v>
      </c>
      <c r="AR25" s="315"/>
    </row>
    <row r="26" spans="2:44" x14ac:dyDescent="0.25">
      <c r="B26" s="294">
        <v>7.6210000000000004</v>
      </c>
      <c r="C26" s="295">
        <v>1</v>
      </c>
      <c r="D26" s="296">
        <v>1</v>
      </c>
      <c r="E26" s="296">
        <v>1</v>
      </c>
      <c r="F26" s="49">
        <v>1.5</v>
      </c>
      <c r="G26" s="57">
        <v>0.9</v>
      </c>
      <c r="H26" s="220">
        <f t="shared" si="1"/>
        <v>216.5070200761055</v>
      </c>
      <c r="I26" s="222">
        <v>2</v>
      </c>
      <c r="J26" s="223">
        <f t="shared" si="2"/>
        <v>3000000</v>
      </c>
      <c r="K26" s="224">
        <f t="shared" si="0"/>
        <v>11592.523949891496</v>
      </c>
      <c r="L26" s="225">
        <f t="shared" si="3"/>
        <v>1350000</v>
      </c>
      <c r="M26" s="235">
        <f t="shared" si="4"/>
        <v>8.587054777697405E-3</v>
      </c>
      <c r="N26" s="233">
        <f t="shared" si="5"/>
        <v>2.0733045658690307E-3</v>
      </c>
      <c r="O26" s="226">
        <f t="shared" si="6"/>
        <v>412008000</v>
      </c>
      <c r="P26" s="222">
        <v>2</v>
      </c>
      <c r="Q26" s="223">
        <f t="shared" si="7"/>
        <v>3000000</v>
      </c>
      <c r="R26" s="224">
        <f t="shared" si="8"/>
        <v>14618.399308218866</v>
      </c>
      <c r="S26" s="225">
        <f t="shared" si="9"/>
        <v>1350000</v>
      </c>
      <c r="T26" s="235">
        <f t="shared" si="10"/>
        <v>1.0828443932013975E-2</v>
      </c>
      <c r="U26" s="233">
        <f t="shared" si="11"/>
        <v>2.4156821886940627E-3</v>
      </c>
      <c r="V26" s="226">
        <f t="shared" si="12"/>
        <v>350032000</v>
      </c>
      <c r="W26" s="222">
        <v>1</v>
      </c>
      <c r="X26" s="223">
        <f t="shared" si="13"/>
        <v>1500000</v>
      </c>
      <c r="Y26" s="224">
        <f t="shared" si="14"/>
        <v>9215.36783138174</v>
      </c>
      <c r="Z26" s="225">
        <f t="shared" si="15"/>
        <v>1350000</v>
      </c>
      <c r="AA26" s="235">
        <f t="shared" si="16"/>
        <v>6.8261983936161036E-3</v>
      </c>
      <c r="AB26" s="233">
        <f t="shared" si="17"/>
        <v>1.4230043663940699E-3</v>
      </c>
      <c r="AC26" s="226">
        <f t="shared" si="18"/>
        <v>147076000</v>
      </c>
      <c r="AD26" s="222">
        <v>1</v>
      </c>
      <c r="AE26" s="223">
        <f t="shared" si="19"/>
        <v>1500000</v>
      </c>
      <c r="AF26" s="224">
        <f t="shared" si="20"/>
        <v>11614.740362214017</v>
      </c>
      <c r="AG26" s="225">
        <f t="shared" si="21"/>
        <v>1350000</v>
      </c>
      <c r="AH26" s="235">
        <f t="shared" si="22"/>
        <v>8.60351137941779E-3</v>
      </c>
      <c r="AI26" s="233">
        <f t="shared" si="23"/>
        <v>1.6997850553246007E-3</v>
      </c>
      <c r="AJ26" s="226">
        <f t="shared" si="24"/>
        <v>122184000</v>
      </c>
      <c r="AK26" s="222">
        <v>0.8</v>
      </c>
      <c r="AL26" s="223">
        <f t="shared" si="25"/>
        <v>1200000</v>
      </c>
      <c r="AM26" s="224">
        <f t="shared" si="26"/>
        <v>14787.244041870026</v>
      </c>
      <c r="AN26" s="225">
        <f t="shared" si="27"/>
        <v>1350000</v>
      </c>
      <c r="AO26" s="235">
        <f t="shared" si="28"/>
        <v>1.0953514105088909E-2</v>
      </c>
      <c r="AP26" s="233">
        <f t="shared" si="29"/>
        <v>1.9589516714275156E-3</v>
      </c>
      <c r="AQ26" s="226">
        <f t="shared" si="30"/>
        <v>64422400</v>
      </c>
      <c r="AR26" s="315"/>
    </row>
    <row r="27" spans="2:44" x14ac:dyDescent="0.25">
      <c r="B27" s="294">
        <v>7.6210000000000004</v>
      </c>
      <c r="C27" s="295">
        <v>1</v>
      </c>
      <c r="D27" s="296">
        <v>1</v>
      </c>
      <c r="E27" s="296">
        <v>1</v>
      </c>
      <c r="F27" s="49">
        <v>1.65</v>
      </c>
      <c r="G27" s="57">
        <v>0.9</v>
      </c>
      <c r="H27" s="220">
        <f t="shared" si="1"/>
        <v>238.15772208371607</v>
      </c>
      <c r="I27" s="222">
        <v>2</v>
      </c>
      <c r="J27" s="223">
        <f t="shared" si="2"/>
        <v>3300000</v>
      </c>
      <c r="K27" s="224">
        <f t="shared" si="0"/>
        <v>14026.953979368713</v>
      </c>
      <c r="L27" s="225">
        <f t="shared" si="3"/>
        <v>1484999.9999999998</v>
      </c>
      <c r="M27" s="235">
        <f t="shared" si="4"/>
        <v>9.4457602554671484E-3</v>
      </c>
      <c r="N27" s="233">
        <f t="shared" si="5"/>
        <v>2.2806350224559339E-3</v>
      </c>
      <c r="O27" s="226">
        <f t="shared" si="6"/>
        <v>412008000</v>
      </c>
      <c r="P27" s="222">
        <v>1</v>
      </c>
      <c r="Q27" s="223">
        <f t="shared" si="7"/>
        <v>1650000</v>
      </c>
      <c r="R27" s="224">
        <f t="shared" si="8"/>
        <v>8844.1315814724148</v>
      </c>
      <c r="S27" s="225">
        <f t="shared" si="9"/>
        <v>1484999.9999999998</v>
      </c>
      <c r="T27" s="235">
        <f t="shared" si="10"/>
        <v>5.9556441626076881E-3</v>
      </c>
      <c r="U27" s="233">
        <f t="shared" si="11"/>
        <v>1.3286252037817345E-3</v>
      </c>
      <c r="V27" s="226">
        <f t="shared" si="12"/>
        <v>175016000</v>
      </c>
      <c r="W27" s="222">
        <v>1</v>
      </c>
      <c r="X27" s="223">
        <f t="shared" si="13"/>
        <v>1650000</v>
      </c>
      <c r="Y27" s="224">
        <f t="shared" si="14"/>
        <v>11150.595075971907</v>
      </c>
      <c r="Z27" s="225">
        <f t="shared" si="15"/>
        <v>1484999.9999999998</v>
      </c>
      <c r="AA27" s="235">
        <f t="shared" si="16"/>
        <v>7.5088182329777165E-3</v>
      </c>
      <c r="AB27" s="233">
        <f t="shared" si="17"/>
        <v>1.565304803033477E-3</v>
      </c>
      <c r="AC27" s="226">
        <f t="shared" si="18"/>
        <v>147076000</v>
      </c>
      <c r="AD27" s="222">
        <v>1</v>
      </c>
      <c r="AE27" s="223">
        <f t="shared" si="19"/>
        <v>1650000</v>
      </c>
      <c r="AF27" s="224">
        <f t="shared" si="20"/>
        <v>14053.835838278963</v>
      </c>
      <c r="AG27" s="225">
        <f t="shared" si="21"/>
        <v>1484999.9999999998</v>
      </c>
      <c r="AH27" s="235">
        <f t="shared" si="22"/>
        <v>9.4638625173595718E-3</v>
      </c>
      <c r="AI27" s="233">
        <f t="shared" si="23"/>
        <v>1.8697635608570606E-3</v>
      </c>
      <c r="AJ27" s="226">
        <f t="shared" si="24"/>
        <v>122184000</v>
      </c>
      <c r="AK27" s="222">
        <v>0.7</v>
      </c>
      <c r="AL27" s="223">
        <f t="shared" si="25"/>
        <v>1155000</v>
      </c>
      <c r="AM27" s="224">
        <f t="shared" si="26"/>
        <v>15655.994629329891</v>
      </c>
      <c r="AN27" s="225">
        <f t="shared" si="27"/>
        <v>1484999.9999999998</v>
      </c>
      <c r="AO27" s="235">
        <f t="shared" si="28"/>
        <v>1.0542757326148077E-2</v>
      </c>
      <c r="AP27" s="233">
        <f t="shared" si="29"/>
        <v>1.8854909837489836E-3</v>
      </c>
      <c r="AQ27" s="226">
        <f t="shared" si="30"/>
        <v>56369600</v>
      </c>
      <c r="AR27" s="315"/>
    </row>
    <row r="28" spans="2:44" x14ac:dyDescent="0.25">
      <c r="B28" s="294">
        <v>7.6210000000000004</v>
      </c>
      <c r="C28" s="295">
        <v>1</v>
      </c>
      <c r="D28" s="296">
        <v>1</v>
      </c>
      <c r="E28" s="296">
        <v>1</v>
      </c>
      <c r="F28" s="49">
        <v>1.7999999999999998</v>
      </c>
      <c r="G28" s="57">
        <v>0.9</v>
      </c>
      <c r="H28" s="220">
        <f t="shared" si="1"/>
        <v>259.80842409132657</v>
      </c>
      <c r="I28" s="222">
        <v>2</v>
      </c>
      <c r="J28" s="223">
        <f t="shared" si="2"/>
        <v>3599999.9999999995</v>
      </c>
      <c r="K28" s="224">
        <f t="shared" si="0"/>
        <v>16693.234487843751</v>
      </c>
      <c r="L28" s="225">
        <f t="shared" si="3"/>
        <v>1620000</v>
      </c>
      <c r="M28" s="235">
        <f t="shared" si="4"/>
        <v>1.0304465733236883E-2</v>
      </c>
      <c r="N28" s="233">
        <f t="shared" si="5"/>
        <v>2.4879654790428366E-3</v>
      </c>
      <c r="O28" s="226">
        <f t="shared" si="6"/>
        <v>412008000</v>
      </c>
      <c r="P28" s="222">
        <v>1</v>
      </c>
      <c r="Q28" s="223">
        <f t="shared" si="7"/>
        <v>1799999.9999999998</v>
      </c>
      <c r="R28" s="224">
        <f t="shared" si="8"/>
        <v>10525.24750191758</v>
      </c>
      <c r="S28" s="225">
        <f t="shared" si="9"/>
        <v>1620000</v>
      </c>
      <c r="T28" s="235">
        <f t="shared" si="10"/>
        <v>6.4970663592083828E-3</v>
      </c>
      <c r="U28" s="233">
        <f t="shared" si="11"/>
        <v>1.4494093132164376E-3</v>
      </c>
      <c r="V28" s="226">
        <f t="shared" si="12"/>
        <v>175016000</v>
      </c>
      <c r="W28" s="222">
        <v>1</v>
      </c>
      <c r="X28" s="223">
        <f t="shared" si="13"/>
        <v>1799999.9999999998</v>
      </c>
      <c r="Y28" s="224">
        <f t="shared" si="14"/>
        <v>13270.129677189703</v>
      </c>
      <c r="Z28" s="225">
        <f t="shared" si="15"/>
        <v>1620000</v>
      </c>
      <c r="AA28" s="235">
        <f t="shared" si="16"/>
        <v>8.1914380723393226E-3</v>
      </c>
      <c r="AB28" s="233">
        <f t="shared" si="17"/>
        <v>1.7076052396728838E-3</v>
      </c>
      <c r="AC28" s="226">
        <f t="shared" si="18"/>
        <v>147076000</v>
      </c>
      <c r="AD28" s="222">
        <v>1</v>
      </c>
      <c r="AE28" s="223">
        <f t="shared" si="19"/>
        <v>1799999.9999999998</v>
      </c>
      <c r="AF28" s="224">
        <f t="shared" si="20"/>
        <v>16725.226121588177</v>
      </c>
      <c r="AG28" s="225">
        <f t="shared" si="21"/>
        <v>1620000</v>
      </c>
      <c r="AH28" s="235">
        <f t="shared" si="22"/>
        <v>1.0324213655301343E-2</v>
      </c>
      <c r="AI28" s="233">
        <f t="shared" si="23"/>
        <v>2.0397420663895204E-3</v>
      </c>
      <c r="AJ28" s="226">
        <f t="shared" si="24"/>
        <v>122184000</v>
      </c>
      <c r="AK28" s="222">
        <v>0.6</v>
      </c>
      <c r="AL28" s="223">
        <f t="shared" si="25"/>
        <v>1079999.9999999998</v>
      </c>
      <c r="AM28" s="224">
        <f t="shared" si="26"/>
        <v>15970.223565219621</v>
      </c>
      <c r="AN28" s="225">
        <f t="shared" si="27"/>
        <v>1620000</v>
      </c>
      <c r="AO28" s="235">
        <f t="shared" si="28"/>
        <v>9.8581626945800135E-3</v>
      </c>
      <c r="AP28" s="233">
        <f t="shared" si="29"/>
        <v>1.7630565042847635E-3</v>
      </c>
      <c r="AQ28" s="226">
        <f t="shared" si="30"/>
        <v>48316800</v>
      </c>
      <c r="AR28" s="315"/>
    </row>
    <row r="29" spans="2:44" x14ac:dyDescent="0.25">
      <c r="B29" s="294">
        <v>7.6210000000000004</v>
      </c>
      <c r="C29" s="295">
        <v>1</v>
      </c>
      <c r="D29" s="296">
        <v>1</v>
      </c>
      <c r="E29" s="296">
        <v>1</v>
      </c>
      <c r="F29" s="49">
        <v>1.95</v>
      </c>
      <c r="G29" s="57">
        <v>0.9</v>
      </c>
      <c r="H29" s="220">
        <f t="shared" si="1"/>
        <v>281.45912609893719</v>
      </c>
      <c r="I29" s="222">
        <v>2</v>
      </c>
      <c r="J29" s="223">
        <f t="shared" si="2"/>
        <v>3900000</v>
      </c>
      <c r="K29" s="224">
        <f t="shared" si="0"/>
        <v>19591.365475316634</v>
      </c>
      <c r="L29" s="225">
        <f t="shared" si="3"/>
        <v>1755000</v>
      </c>
      <c r="M29" s="235">
        <f t="shared" si="4"/>
        <v>1.1163171211006628E-2</v>
      </c>
      <c r="N29" s="233">
        <f t="shared" si="5"/>
        <v>2.6952959356297398E-3</v>
      </c>
      <c r="O29" s="226">
        <f t="shared" si="6"/>
        <v>412008000</v>
      </c>
      <c r="P29" s="222">
        <v>1</v>
      </c>
      <c r="Q29" s="223">
        <f t="shared" si="7"/>
        <v>1950000</v>
      </c>
      <c r="R29" s="224">
        <f t="shared" si="8"/>
        <v>12352.547415444946</v>
      </c>
      <c r="S29" s="225">
        <f t="shared" si="9"/>
        <v>1755000</v>
      </c>
      <c r="T29" s="235">
        <f t="shared" si="10"/>
        <v>7.0384885558090861E-3</v>
      </c>
      <c r="U29" s="233">
        <f t="shared" si="11"/>
        <v>1.570193422651141E-3</v>
      </c>
      <c r="V29" s="226">
        <f t="shared" si="12"/>
        <v>175016000</v>
      </c>
      <c r="W29" s="222">
        <v>1</v>
      </c>
      <c r="X29" s="223">
        <f t="shared" si="13"/>
        <v>1950000</v>
      </c>
      <c r="Y29" s="224">
        <f t="shared" si="14"/>
        <v>15573.971635035145</v>
      </c>
      <c r="Z29" s="225">
        <f t="shared" si="15"/>
        <v>1755000</v>
      </c>
      <c r="AA29" s="235">
        <f t="shared" si="16"/>
        <v>8.8740579117009364E-3</v>
      </c>
      <c r="AB29" s="233">
        <f t="shared" si="17"/>
        <v>1.8499056763122909E-3</v>
      </c>
      <c r="AC29" s="226">
        <f t="shared" si="18"/>
        <v>147076000</v>
      </c>
      <c r="AD29" s="222">
        <v>1</v>
      </c>
      <c r="AE29" s="223">
        <f t="shared" si="19"/>
        <v>1950000</v>
      </c>
      <c r="AF29" s="224">
        <f t="shared" si="20"/>
        <v>19628.911212141695</v>
      </c>
      <c r="AG29" s="225">
        <f t="shared" si="21"/>
        <v>1755000</v>
      </c>
      <c r="AH29" s="235">
        <f t="shared" si="22"/>
        <v>1.118456479324313E-2</v>
      </c>
      <c r="AI29" s="233">
        <f t="shared" si="23"/>
        <v>2.2097205719219808E-3</v>
      </c>
      <c r="AJ29" s="226">
        <f t="shared" si="24"/>
        <v>122184000</v>
      </c>
      <c r="AK29" s="222">
        <v>0.6</v>
      </c>
      <c r="AL29" s="223">
        <f t="shared" si="25"/>
        <v>1170000</v>
      </c>
      <c r="AM29" s="224">
        <f t="shared" si="26"/>
        <v>18742.831823070261</v>
      </c>
      <c r="AN29" s="225">
        <f t="shared" si="27"/>
        <v>1755000</v>
      </c>
      <c r="AO29" s="235">
        <f t="shared" si="28"/>
        <v>1.0679676252461688E-2</v>
      </c>
      <c r="AP29" s="233">
        <f t="shared" si="29"/>
        <v>1.9099778796418277E-3</v>
      </c>
      <c r="AQ29" s="226">
        <f t="shared" si="30"/>
        <v>48316800</v>
      </c>
      <c r="AR29" s="315"/>
    </row>
    <row r="30" spans="2:44" x14ac:dyDescent="0.25">
      <c r="B30" s="294">
        <v>7.6210000000000004</v>
      </c>
      <c r="C30" s="295">
        <v>1</v>
      </c>
      <c r="D30" s="296">
        <v>1</v>
      </c>
      <c r="E30" s="296">
        <v>1</v>
      </c>
      <c r="F30" s="49">
        <v>2.1</v>
      </c>
      <c r="G30" s="57">
        <v>0.9</v>
      </c>
      <c r="H30" s="220">
        <f t="shared" si="1"/>
        <v>303.10982810654775</v>
      </c>
      <c r="I30" s="222">
        <v>1</v>
      </c>
      <c r="J30" s="223">
        <f t="shared" si="2"/>
        <v>2100000</v>
      </c>
      <c r="K30" s="224">
        <f t="shared" si="0"/>
        <v>11360.673470893669</v>
      </c>
      <c r="L30" s="225">
        <f t="shared" si="3"/>
        <v>1890000.0000000002</v>
      </c>
      <c r="M30" s="235">
        <f t="shared" si="4"/>
        <v>6.0109383443881842E-3</v>
      </c>
      <c r="N30" s="233">
        <f t="shared" si="5"/>
        <v>1.4513131961083215E-3</v>
      </c>
      <c r="O30" s="226">
        <f t="shared" si="6"/>
        <v>206004000</v>
      </c>
      <c r="P30" s="222">
        <v>1</v>
      </c>
      <c r="Q30" s="223">
        <f t="shared" si="7"/>
        <v>2100000</v>
      </c>
      <c r="R30" s="224">
        <f t="shared" si="8"/>
        <v>14326.031322054492</v>
      </c>
      <c r="S30" s="225">
        <f t="shared" si="9"/>
        <v>1890000.0000000002</v>
      </c>
      <c r="T30" s="235">
        <f t="shared" si="10"/>
        <v>7.5799107524097834E-3</v>
      </c>
      <c r="U30" s="233">
        <f t="shared" si="11"/>
        <v>1.6909775320858441E-3</v>
      </c>
      <c r="V30" s="226">
        <f t="shared" si="12"/>
        <v>175016000</v>
      </c>
      <c r="W30" s="222">
        <v>1</v>
      </c>
      <c r="X30" s="223">
        <f t="shared" si="13"/>
        <v>2100000</v>
      </c>
      <c r="Y30" s="224">
        <f t="shared" si="14"/>
        <v>18062.120949508218</v>
      </c>
      <c r="Z30" s="225">
        <f t="shared" si="15"/>
        <v>1890000.0000000002</v>
      </c>
      <c r="AA30" s="235">
        <f t="shared" si="16"/>
        <v>9.5566777510625485E-3</v>
      </c>
      <c r="AB30" s="233">
        <f t="shared" si="17"/>
        <v>1.9922061129516982E-3</v>
      </c>
      <c r="AC30" s="226">
        <f t="shared" si="18"/>
        <v>147076000</v>
      </c>
      <c r="AD30" s="222">
        <v>0.9</v>
      </c>
      <c r="AE30" s="223">
        <f t="shared" si="19"/>
        <v>1890000</v>
      </c>
      <c r="AF30" s="224">
        <f t="shared" si="20"/>
        <v>20488.401998945534</v>
      </c>
      <c r="AG30" s="225">
        <f t="shared" si="21"/>
        <v>1890000.0000000002</v>
      </c>
      <c r="AH30" s="235">
        <f t="shared" si="22"/>
        <v>1.0840424338066418E-2</v>
      </c>
      <c r="AI30" s="233">
        <f t="shared" si="23"/>
        <v>2.1417291697089966E-3</v>
      </c>
      <c r="AJ30" s="226">
        <f t="shared" si="24"/>
        <v>109965600</v>
      </c>
      <c r="AK30" s="222">
        <v>0.5</v>
      </c>
      <c r="AL30" s="223">
        <f t="shared" si="25"/>
        <v>1050000</v>
      </c>
      <c r="AM30" s="224">
        <f t="shared" si="26"/>
        <v>18114.373951290789</v>
      </c>
      <c r="AN30" s="225">
        <f t="shared" si="27"/>
        <v>1890000.0000000002</v>
      </c>
      <c r="AO30" s="235">
        <f t="shared" si="28"/>
        <v>9.5843248419527974E-3</v>
      </c>
      <c r="AP30" s="233">
        <f t="shared" si="29"/>
        <v>1.714082712499076E-3</v>
      </c>
      <c r="AQ30" s="226">
        <f t="shared" si="30"/>
        <v>40264000</v>
      </c>
      <c r="AR30" s="315"/>
    </row>
    <row r="31" spans="2:44" x14ac:dyDescent="0.25">
      <c r="B31" s="294">
        <v>7.6210000000000004</v>
      </c>
      <c r="C31" s="295">
        <v>1</v>
      </c>
      <c r="D31" s="296">
        <v>1</v>
      </c>
      <c r="E31" s="296">
        <v>1</v>
      </c>
      <c r="F31" s="49">
        <v>2.25</v>
      </c>
      <c r="G31" s="57">
        <v>0.9</v>
      </c>
      <c r="H31" s="220">
        <f t="shared" si="1"/>
        <v>324.76053011415826</v>
      </c>
      <c r="I31" s="222">
        <v>1</v>
      </c>
      <c r="J31" s="223">
        <f t="shared" si="2"/>
        <v>2250000</v>
      </c>
      <c r="K31" s="224">
        <f t="shared" si="0"/>
        <v>13041.589443627934</v>
      </c>
      <c r="L31" s="225">
        <f t="shared" si="3"/>
        <v>2025000</v>
      </c>
      <c r="M31" s="235">
        <f t="shared" si="4"/>
        <v>6.4402910832730541E-3</v>
      </c>
      <c r="N31" s="233">
        <f t="shared" si="5"/>
        <v>1.5549784244017729E-3</v>
      </c>
      <c r="O31" s="226">
        <f t="shared" si="6"/>
        <v>206004000</v>
      </c>
      <c r="P31" s="222">
        <v>1</v>
      </c>
      <c r="Q31" s="223">
        <f t="shared" si="7"/>
        <v>2250000</v>
      </c>
      <c r="R31" s="224">
        <f t="shared" si="8"/>
        <v>16445.699221746225</v>
      </c>
      <c r="S31" s="225">
        <f t="shared" si="9"/>
        <v>2025000</v>
      </c>
      <c r="T31" s="235">
        <f t="shared" si="10"/>
        <v>8.1213329490104815E-3</v>
      </c>
      <c r="U31" s="233">
        <f t="shared" si="11"/>
        <v>1.8117616415205472E-3</v>
      </c>
      <c r="V31" s="226">
        <f t="shared" si="12"/>
        <v>175016000</v>
      </c>
      <c r="W31" s="222">
        <v>1</v>
      </c>
      <c r="X31" s="223">
        <f t="shared" si="13"/>
        <v>2250000</v>
      </c>
      <c r="Y31" s="224">
        <f t="shared" si="14"/>
        <v>20734.577620608918</v>
      </c>
      <c r="Z31" s="225">
        <f t="shared" si="15"/>
        <v>2025000</v>
      </c>
      <c r="AA31" s="235">
        <f t="shared" si="16"/>
        <v>1.0239297590424157E-2</v>
      </c>
      <c r="AB31" s="233">
        <f t="shared" si="17"/>
        <v>2.1345065495911048E-3</v>
      </c>
      <c r="AC31" s="226">
        <f t="shared" si="18"/>
        <v>147076000</v>
      </c>
      <c r="AD31" s="222">
        <v>0.8</v>
      </c>
      <c r="AE31" s="223">
        <f t="shared" si="19"/>
        <v>1800000</v>
      </c>
      <c r="AF31" s="224">
        <f t="shared" si="20"/>
        <v>20906.532651985235</v>
      </c>
      <c r="AG31" s="225">
        <f t="shared" si="21"/>
        <v>2025000</v>
      </c>
      <c r="AH31" s="235">
        <f t="shared" si="22"/>
        <v>1.032421365530135E-2</v>
      </c>
      <c r="AI31" s="233">
        <f t="shared" si="23"/>
        <v>2.0397420663895208E-3</v>
      </c>
      <c r="AJ31" s="226">
        <f t="shared" si="24"/>
        <v>97747200</v>
      </c>
      <c r="AK31" s="222">
        <v>0.5</v>
      </c>
      <c r="AL31" s="223">
        <f t="shared" si="25"/>
        <v>1125000</v>
      </c>
      <c r="AM31" s="224">
        <f t="shared" si="26"/>
        <v>20794.561933879722</v>
      </c>
      <c r="AN31" s="225">
        <f t="shared" si="27"/>
        <v>2025000</v>
      </c>
      <c r="AO31" s="235">
        <f t="shared" si="28"/>
        <v>1.0268919473520851E-2</v>
      </c>
      <c r="AP31" s="233">
        <f t="shared" si="29"/>
        <v>1.8365171919632957E-3</v>
      </c>
      <c r="AQ31" s="226">
        <f t="shared" si="30"/>
        <v>40264000</v>
      </c>
      <c r="AR31" s="315"/>
    </row>
    <row r="32" spans="2:44" x14ac:dyDescent="0.25">
      <c r="B32" s="294">
        <v>7.6210000000000004</v>
      </c>
      <c r="C32" s="295">
        <v>1</v>
      </c>
      <c r="D32" s="296">
        <v>1</v>
      </c>
      <c r="E32" s="296">
        <v>1</v>
      </c>
      <c r="F32" s="49">
        <v>2.4</v>
      </c>
      <c r="G32" s="57">
        <v>0.9</v>
      </c>
      <c r="H32" s="220">
        <f t="shared" si="1"/>
        <v>346.41123212176882</v>
      </c>
      <c r="I32" s="222">
        <v>1</v>
      </c>
      <c r="J32" s="223">
        <f t="shared" si="2"/>
        <v>2400000</v>
      </c>
      <c r="K32" s="224">
        <f t="shared" si="0"/>
        <v>14838.430655861117</v>
      </c>
      <c r="L32" s="225">
        <f t="shared" si="3"/>
        <v>2160000</v>
      </c>
      <c r="M32" s="235">
        <f t="shared" si="4"/>
        <v>6.8696438221579241E-3</v>
      </c>
      <c r="N32" s="233">
        <f t="shared" si="5"/>
        <v>1.6586436526952245E-3</v>
      </c>
      <c r="O32" s="226">
        <f t="shared" si="6"/>
        <v>206004000</v>
      </c>
      <c r="P32" s="222">
        <v>1</v>
      </c>
      <c r="Q32" s="223">
        <f t="shared" si="7"/>
        <v>2400000</v>
      </c>
      <c r="R32" s="224">
        <f t="shared" si="8"/>
        <v>18711.551114520149</v>
      </c>
      <c r="S32" s="225">
        <f t="shared" si="9"/>
        <v>2160000</v>
      </c>
      <c r="T32" s="235">
        <f t="shared" si="10"/>
        <v>8.6627551456111805E-3</v>
      </c>
      <c r="U32" s="233">
        <f t="shared" si="11"/>
        <v>1.9325457509552504E-3</v>
      </c>
      <c r="V32" s="226">
        <f t="shared" si="12"/>
        <v>175016000</v>
      </c>
      <c r="W32" s="222">
        <v>1</v>
      </c>
      <c r="X32" s="223">
        <f t="shared" si="13"/>
        <v>2400000</v>
      </c>
      <c r="Y32" s="224">
        <f t="shared" si="14"/>
        <v>23591.34164833726</v>
      </c>
      <c r="Z32" s="225">
        <f t="shared" si="15"/>
        <v>2160000</v>
      </c>
      <c r="AA32" s="235">
        <f t="shared" si="16"/>
        <v>1.0921917429785769E-2</v>
      </c>
      <c r="AB32" s="233">
        <f t="shared" si="17"/>
        <v>2.2768069862305119E-3</v>
      </c>
      <c r="AC32" s="226">
        <f t="shared" si="18"/>
        <v>147076000</v>
      </c>
      <c r="AD32" s="222">
        <v>0.8</v>
      </c>
      <c r="AE32" s="223">
        <f t="shared" si="19"/>
        <v>1920000</v>
      </c>
      <c r="AF32" s="224">
        <f t="shared" si="20"/>
        <v>23786.988261814313</v>
      </c>
      <c r="AG32" s="225">
        <f t="shared" si="21"/>
        <v>2160000</v>
      </c>
      <c r="AH32" s="235">
        <f t="shared" si="22"/>
        <v>1.1012494565654774E-2</v>
      </c>
      <c r="AI32" s="233">
        <f t="shared" si="23"/>
        <v>2.1757248708154887E-3</v>
      </c>
      <c r="AJ32" s="226">
        <f t="shared" si="24"/>
        <v>97747200</v>
      </c>
      <c r="AK32" s="222">
        <v>0.5</v>
      </c>
      <c r="AL32" s="223">
        <f t="shared" si="25"/>
        <v>1200000</v>
      </c>
      <c r="AM32" s="224">
        <f t="shared" si="26"/>
        <v>23659.590466992042</v>
      </c>
      <c r="AN32" s="225">
        <f t="shared" si="27"/>
        <v>2160000</v>
      </c>
      <c r="AO32" s="235">
        <f t="shared" si="28"/>
        <v>1.0953514105088909E-2</v>
      </c>
      <c r="AP32" s="233">
        <f t="shared" si="29"/>
        <v>1.9589516714275156E-3</v>
      </c>
      <c r="AQ32" s="226">
        <f t="shared" si="30"/>
        <v>40264000</v>
      </c>
      <c r="AR32" s="315"/>
    </row>
    <row r="33" spans="2:44" x14ac:dyDescent="0.25">
      <c r="B33" s="294">
        <v>7.6210000000000004</v>
      </c>
      <c r="C33" s="295">
        <v>1</v>
      </c>
      <c r="D33" s="296">
        <v>1</v>
      </c>
      <c r="E33" s="296">
        <v>1</v>
      </c>
      <c r="F33" s="49">
        <v>2.5499999999999998</v>
      </c>
      <c r="G33" s="57">
        <v>0.9</v>
      </c>
      <c r="H33" s="220">
        <f t="shared" si="1"/>
        <v>368.06193412937932</v>
      </c>
      <c r="I33" s="222">
        <v>1</v>
      </c>
      <c r="J33" s="223">
        <f t="shared" si="2"/>
        <v>2550000</v>
      </c>
      <c r="K33" s="224">
        <f t="shared" si="0"/>
        <v>16751.197107593212</v>
      </c>
      <c r="L33" s="225">
        <f t="shared" si="3"/>
        <v>2295000</v>
      </c>
      <c r="M33" s="235">
        <f t="shared" si="4"/>
        <v>7.2989965610427941E-3</v>
      </c>
      <c r="N33" s="233">
        <f t="shared" si="5"/>
        <v>1.7623088809886761E-3</v>
      </c>
      <c r="O33" s="226">
        <f t="shared" si="6"/>
        <v>206004000</v>
      </c>
      <c r="P33" s="222">
        <v>1</v>
      </c>
      <c r="Q33" s="223">
        <f t="shared" si="7"/>
        <v>2550000</v>
      </c>
      <c r="R33" s="224">
        <f t="shared" si="8"/>
        <v>21123.587000376261</v>
      </c>
      <c r="S33" s="225">
        <f t="shared" si="9"/>
        <v>2295000</v>
      </c>
      <c r="T33" s="235">
        <f t="shared" si="10"/>
        <v>9.2041773422118778E-3</v>
      </c>
      <c r="U33" s="233">
        <f t="shared" si="11"/>
        <v>2.0533298603899533E-3</v>
      </c>
      <c r="V33" s="226">
        <f t="shared" si="12"/>
        <v>175016000</v>
      </c>
      <c r="W33" s="222">
        <v>0.9</v>
      </c>
      <c r="X33" s="223">
        <f t="shared" si="13"/>
        <v>2295000</v>
      </c>
      <c r="Y33" s="224">
        <f t="shared" si="14"/>
        <v>23969.171729423906</v>
      </c>
      <c r="Z33" s="225">
        <f t="shared" si="15"/>
        <v>2295000</v>
      </c>
      <c r="AA33" s="235">
        <f t="shared" si="16"/>
        <v>1.0444083542232639E-2</v>
      </c>
      <c r="AB33" s="233">
        <f t="shared" si="17"/>
        <v>2.177196680582927E-3</v>
      </c>
      <c r="AC33" s="226">
        <f t="shared" si="18"/>
        <v>132368400</v>
      </c>
      <c r="AD33" s="222">
        <v>0.7</v>
      </c>
      <c r="AE33" s="223">
        <f t="shared" si="19"/>
        <v>1785000</v>
      </c>
      <c r="AF33" s="224">
        <f t="shared" si="20"/>
        <v>23496.61975275895</v>
      </c>
      <c r="AG33" s="225">
        <f t="shared" si="21"/>
        <v>2295000</v>
      </c>
      <c r="AH33" s="235">
        <f t="shared" si="22"/>
        <v>1.0238178541507168E-2</v>
      </c>
      <c r="AI33" s="233">
        <f t="shared" si="23"/>
        <v>2.0227442158362746E-3</v>
      </c>
      <c r="AJ33" s="226">
        <f t="shared" si="24"/>
        <v>85528800</v>
      </c>
      <c r="AK33" s="222">
        <v>0.4</v>
      </c>
      <c r="AL33" s="223">
        <f t="shared" si="25"/>
        <v>1020000</v>
      </c>
      <c r="AM33" s="224">
        <f t="shared" si="26"/>
        <v>21367.567640502188</v>
      </c>
      <c r="AN33" s="225">
        <f t="shared" si="27"/>
        <v>2295000</v>
      </c>
      <c r="AO33" s="235">
        <f t="shared" si="28"/>
        <v>9.3104869893255726E-3</v>
      </c>
      <c r="AP33" s="233">
        <f t="shared" si="29"/>
        <v>1.6651089207133881E-3</v>
      </c>
      <c r="AQ33" s="226">
        <f t="shared" si="30"/>
        <v>32211200</v>
      </c>
      <c r="AR33" s="315"/>
    </row>
    <row r="34" spans="2:44" x14ac:dyDescent="0.25">
      <c r="B34" s="294">
        <v>7.6210000000000004</v>
      </c>
      <c r="C34" s="295">
        <v>1</v>
      </c>
      <c r="D34" s="296">
        <v>1</v>
      </c>
      <c r="E34" s="296">
        <v>1</v>
      </c>
      <c r="F34" s="49">
        <v>2.6999999999999997</v>
      </c>
      <c r="G34" s="57">
        <v>0.9</v>
      </c>
      <c r="H34" s="220">
        <f t="shared" si="1"/>
        <v>389.71263613698989</v>
      </c>
      <c r="I34" s="222">
        <v>1</v>
      </c>
      <c r="J34" s="223">
        <f t="shared" si="2"/>
        <v>2699999.9999999995</v>
      </c>
      <c r="K34" s="224">
        <f t="shared" si="0"/>
        <v>18779.88879882422</v>
      </c>
      <c r="L34" s="225">
        <f t="shared" si="3"/>
        <v>2429999.9999999995</v>
      </c>
      <c r="M34" s="235">
        <f t="shared" si="4"/>
        <v>7.7283492999276641E-3</v>
      </c>
      <c r="N34" s="233">
        <f t="shared" si="5"/>
        <v>1.8659741092821272E-3</v>
      </c>
      <c r="O34" s="226">
        <f t="shared" si="6"/>
        <v>206004000</v>
      </c>
      <c r="P34" s="222">
        <v>1</v>
      </c>
      <c r="Q34" s="223">
        <f t="shared" si="7"/>
        <v>2699999.9999999995</v>
      </c>
      <c r="R34" s="224">
        <f t="shared" si="8"/>
        <v>23681.806879314561</v>
      </c>
      <c r="S34" s="225">
        <f t="shared" si="9"/>
        <v>2429999.9999999995</v>
      </c>
      <c r="T34" s="235">
        <f t="shared" si="10"/>
        <v>9.7455995388125785E-3</v>
      </c>
      <c r="U34" s="233">
        <f t="shared" si="11"/>
        <v>2.174113969824656E-3</v>
      </c>
      <c r="V34" s="226">
        <f t="shared" si="12"/>
        <v>175016000</v>
      </c>
      <c r="W34" s="222">
        <v>0.9</v>
      </c>
      <c r="X34" s="223">
        <f t="shared" si="13"/>
        <v>2429999.9999999995</v>
      </c>
      <c r="Y34" s="224">
        <f t="shared" si="14"/>
        <v>26872.012596309156</v>
      </c>
      <c r="Z34" s="225">
        <f t="shared" si="15"/>
        <v>2429999.9999999995</v>
      </c>
      <c r="AA34" s="235">
        <f t="shared" si="16"/>
        <v>1.1058441397658091E-2</v>
      </c>
      <c r="AB34" s="233">
        <f t="shared" si="17"/>
        <v>2.3052670735583931E-3</v>
      </c>
      <c r="AC34" s="226">
        <f t="shared" si="18"/>
        <v>132368400</v>
      </c>
      <c r="AD34" s="222">
        <v>0.7</v>
      </c>
      <c r="AE34" s="223">
        <f t="shared" si="19"/>
        <v>1889999.9999999998</v>
      </c>
      <c r="AF34" s="224">
        <f t="shared" si="20"/>
        <v>26342.23114150139</v>
      </c>
      <c r="AG34" s="225">
        <f t="shared" si="21"/>
        <v>2429999.9999999995</v>
      </c>
      <c r="AH34" s="235">
        <f t="shared" si="22"/>
        <v>1.0840424338066418E-2</v>
      </c>
      <c r="AI34" s="233">
        <f t="shared" si="23"/>
        <v>2.1417291697089966E-3</v>
      </c>
      <c r="AJ34" s="226">
        <f t="shared" si="24"/>
        <v>85528800</v>
      </c>
      <c r="AK34" s="222">
        <v>0.4</v>
      </c>
      <c r="AL34" s="223">
        <f t="shared" si="25"/>
        <v>1079999.9999999998</v>
      </c>
      <c r="AM34" s="224">
        <f t="shared" si="26"/>
        <v>23955.335347829441</v>
      </c>
      <c r="AN34" s="225">
        <f t="shared" si="27"/>
        <v>2429999.9999999995</v>
      </c>
      <c r="AO34" s="235">
        <f t="shared" si="28"/>
        <v>9.8581626945800187E-3</v>
      </c>
      <c r="AP34" s="233">
        <f t="shared" si="29"/>
        <v>1.7630565042847635E-3</v>
      </c>
      <c r="AQ34" s="226">
        <f t="shared" si="30"/>
        <v>32211200</v>
      </c>
      <c r="AR34" s="315"/>
    </row>
    <row r="35" spans="2:44" x14ac:dyDescent="0.25">
      <c r="B35" s="294">
        <v>7.6210000000000004</v>
      </c>
      <c r="C35" s="295">
        <v>1</v>
      </c>
      <c r="D35" s="296">
        <v>1</v>
      </c>
      <c r="E35" s="296">
        <v>1</v>
      </c>
      <c r="F35" s="49">
        <v>2.85</v>
      </c>
      <c r="G35" s="57">
        <v>0.9</v>
      </c>
      <c r="H35" s="220">
        <f t="shared" si="1"/>
        <v>411.3633381446005</v>
      </c>
      <c r="I35" s="222">
        <v>1</v>
      </c>
      <c r="J35" s="223">
        <f t="shared" si="2"/>
        <v>2850000</v>
      </c>
      <c r="K35" s="224">
        <f t="shared" si="0"/>
        <v>20924.505729554159</v>
      </c>
      <c r="L35" s="225">
        <f t="shared" si="3"/>
        <v>2565000</v>
      </c>
      <c r="M35" s="235">
        <f t="shared" si="4"/>
        <v>8.1577020388125376E-3</v>
      </c>
      <c r="N35" s="233">
        <f t="shared" si="5"/>
        <v>1.9696393375755791E-3</v>
      </c>
      <c r="O35" s="226">
        <f t="shared" si="6"/>
        <v>206004000</v>
      </c>
      <c r="P35" s="222">
        <v>1</v>
      </c>
      <c r="Q35" s="223">
        <f t="shared" si="7"/>
        <v>2850000</v>
      </c>
      <c r="R35" s="224">
        <f t="shared" si="8"/>
        <v>26386.21075133506</v>
      </c>
      <c r="S35" s="225">
        <f t="shared" si="9"/>
        <v>2565000</v>
      </c>
      <c r="T35" s="235">
        <f t="shared" si="10"/>
        <v>1.0287021735413279E-2</v>
      </c>
      <c r="U35" s="233">
        <f t="shared" si="11"/>
        <v>2.2948980792593596E-3</v>
      </c>
      <c r="V35" s="226">
        <f t="shared" si="12"/>
        <v>175016000</v>
      </c>
      <c r="W35" s="222">
        <v>0.8</v>
      </c>
      <c r="X35" s="223">
        <f t="shared" si="13"/>
        <v>2280000</v>
      </c>
      <c r="Y35" s="224">
        <f t="shared" si="14"/>
        <v>26613.982297030474</v>
      </c>
      <c r="Z35" s="225">
        <f t="shared" si="15"/>
        <v>2565000</v>
      </c>
      <c r="AA35" s="235">
        <f t="shared" si="16"/>
        <v>1.0375821558296481E-2</v>
      </c>
      <c r="AB35" s="233">
        <f t="shared" si="17"/>
        <v>2.1629666369189864E-3</v>
      </c>
      <c r="AC35" s="226">
        <f t="shared" si="18"/>
        <v>117660800</v>
      </c>
      <c r="AD35" s="222">
        <v>0.6</v>
      </c>
      <c r="AE35" s="223">
        <f t="shared" si="19"/>
        <v>1710000</v>
      </c>
      <c r="AF35" s="224">
        <f t="shared" si="20"/>
        <v>25157.527624555569</v>
      </c>
      <c r="AG35" s="225">
        <f t="shared" si="21"/>
        <v>2565000</v>
      </c>
      <c r="AH35" s="235">
        <f t="shared" si="22"/>
        <v>9.8080029725362838E-3</v>
      </c>
      <c r="AI35" s="233">
        <f t="shared" si="23"/>
        <v>1.9377549630700448E-3</v>
      </c>
      <c r="AJ35" s="226">
        <f t="shared" si="24"/>
        <v>73310400</v>
      </c>
      <c r="AK35" s="222">
        <v>0.4</v>
      </c>
      <c r="AL35" s="223">
        <f t="shared" si="25"/>
        <v>1140000</v>
      </c>
      <c r="AM35" s="224">
        <f t="shared" si="26"/>
        <v>26690.975495575403</v>
      </c>
      <c r="AN35" s="225">
        <f t="shared" si="27"/>
        <v>2565000</v>
      </c>
      <c r="AO35" s="235">
        <f t="shared" si="28"/>
        <v>1.0405838399834465E-2</v>
      </c>
      <c r="AP35" s="233">
        <f t="shared" si="29"/>
        <v>1.8610040878561398E-3</v>
      </c>
      <c r="AQ35" s="226">
        <f t="shared" si="30"/>
        <v>32211200</v>
      </c>
      <c r="AR35" s="315"/>
    </row>
    <row r="36" spans="2:44" ht="15.75" thickBot="1" x14ac:dyDescent="0.3">
      <c r="B36" s="297">
        <v>7.6210000000000004</v>
      </c>
      <c r="C36" s="298">
        <v>1</v>
      </c>
      <c r="D36" s="299">
        <v>1</v>
      </c>
      <c r="E36" s="299">
        <v>1</v>
      </c>
      <c r="F36" s="50">
        <v>3</v>
      </c>
      <c r="G36" s="59">
        <v>0.9</v>
      </c>
      <c r="H36" s="221">
        <f t="shared" si="1"/>
        <v>433.01404015221101</v>
      </c>
      <c r="I36" s="227">
        <v>1</v>
      </c>
      <c r="J36" s="228">
        <f t="shared" si="2"/>
        <v>3000000</v>
      </c>
      <c r="K36" s="229">
        <f t="shared" si="0"/>
        <v>23185.047899782992</v>
      </c>
      <c r="L36" s="230">
        <f t="shared" si="3"/>
        <v>2700000</v>
      </c>
      <c r="M36" s="236">
        <f>(K36/L36)</f>
        <v>8.587054777697405E-3</v>
      </c>
      <c r="N36" s="234">
        <f t="shared" si="5"/>
        <v>2.0733045658690307E-3</v>
      </c>
      <c r="O36" s="231">
        <f t="shared" si="6"/>
        <v>206004000</v>
      </c>
      <c r="P36" s="227">
        <v>1</v>
      </c>
      <c r="Q36" s="228">
        <f t="shared" si="7"/>
        <v>3000000</v>
      </c>
      <c r="R36" s="229">
        <f t="shared" si="8"/>
        <v>29236.798616437733</v>
      </c>
      <c r="S36" s="230">
        <f t="shared" si="9"/>
        <v>2700000</v>
      </c>
      <c r="T36" s="236">
        <f t="shared" si="10"/>
        <v>1.0828443932013975E-2</v>
      </c>
      <c r="U36" s="234">
        <f t="shared" si="11"/>
        <v>2.4156821886940627E-3</v>
      </c>
      <c r="V36" s="231">
        <f t="shared" si="12"/>
        <v>175016000</v>
      </c>
      <c r="W36" s="227">
        <v>0.8</v>
      </c>
      <c r="X36" s="228">
        <f t="shared" si="13"/>
        <v>2400000</v>
      </c>
      <c r="Y36" s="229">
        <f t="shared" si="14"/>
        <v>29489.177060421571</v>
      </c>
      <c r="Z36" s="230">
        <f t="shared" si="15"/>
        <v>2700000</v>
      </c>
      <c r="AA36" s="236">
        <f t="shared" si="16"/>
        <v>1.0921917429785767E-2</v>
      </c>
      <c r="AB36" s="234">
        <f t="shared" si="17"/>
        <v>2.2768069862305119E-3</v>
      </c>
      <c r="AC36" s="231">
        <f t="shared" si="18"/>
        <v>117660800</v>
      </c>
      <c r="AD36" s="227">
        <v>0.6</v>
      </c>
      <c r="AE36" s="228">
        <f t="shared" si="19"/>
        <v>1800000</v>
      </c>
      <c r="AF36" s="229">
        <f t="shared" si="20"/>
        <v>27875.376869313644</v>
      </c>
      <c r="AG36" s="230">
        <f t="shared" si="21"/>
        <v>2700000</v>
      </c>
      <c r="AH36" s="236">
        <f t="shared" si="22"/>
        <v>1.032421365530135E-2</v>
      </c>
      <c r="AI36" s="234">
        <f t="shared" si="23"/>
        <v>2.0397420663895208E-3</v>
      </c>
      <c r="AJ36" s="231">
        <f t="shared" si="24"/>
        <v>73310400</v>
      </c>
      <c r="AK36" s="227">
        <v>0.4</v>
      </c>
      <c r="AL36" s="228">
        <f t="shared" si="25"/>
        <v>1200000</v>
      </c>
      <c r="AM36" s="229">
        <f t="shared" si="26"/>
        <v>29574.488083740052</v>
      </c>
      <c r="AN36" s="230">
        <f t="shared" si="27"/>
        <v>2700000</v>
      </c>
      <c r="AO36" s="236">
        <f t="shared" si="28"/>
        <v>1.0953514105088909E-2</v>
      </c>
      <c r="AP36" s="234">
        <f t="shared" si="29"/>
        <v>1.9589516714275156E-3</v>
      </c>
      <c r="AQ36" s="231">
        <f t="shared" si="30"/>
        <v>32211200</v>
      </c>
      <c r="AR36" s="316"/>
    </row>
    <row r="37" spans="2:44" x14ac:dyDescent="0.25">
      <c r="AK37" s="240"/>
      <c r="AL37" s="240"/>
      <c r="AM37" s="240"/>
      <c r="AN37" s="240"/>
      <c r="AO37" s="240"/>
      <c r="AP37" s="240"/>
      <c r="AQ37" s="240"/>
    </row>
    <row r="38" spans="2:44" x14ac:dyDescent="0.25">
      <c r="G38" s="57"/>
      <c r="H38" s="58"/>
    </row>
    <row r="39" spans="2:44" x14ac:dyDescent="0.25">
      <c r="G39" s="57"/>
      <c r="H39" s="58"/>
    </row>
    <row r="40" spans="2:44" x14ac:dyDescent="0.25">
      <c r="G40" s="57"/>
      <c r="H40" s="58"/>
    </row>
    <row r="41" spans="2:44" x14ac:dyDescent="0.25">
      <c r="G41" s="57"/>
      <c r="H41" s="58"/>
    </row>
    <row r="42" spans="2:44" x14ac:dyDescent="0.25">
      <c r="G42" s="57"/>
      <c r="H42" s="58"/>
    </row>
    <row r="43" spans="2:44" x14ac:dyDescent="0.25">
      <c r="G43" s="57"/>
      <c r="H43" s="58"/>
    </row>
    <row r="44" spans="2:44" x14ac:dyDescent="0.25">
      <c r="G44" s="57"/>
      <c r="H44" s="58"/>
    </row>
    <row r="45" spans="2:44" x14ac:dyDescent="0.25">
      <c r="G45" s="57"/>
      <c r="H45" s="58"/>
    </row>
    <row r="46" spans="2:44" x14ac:dyDescent="0.25">
      <c r="G46" s="57"/>
      <c r="H46" s="58"/>
    </row>
    <row r="47" spans="2:44" x14ac:dyDescent="0.25">
      <c r="G47" s="57"/>
      <c r="H47" s="58"/>
    </row>
    <row r="48" spans="2:44" x14ac:dyDescent="0.25">
      <c r="G48" s="57"/>
      <c r="H48" s="58"/>
    </row>
    <row r="49" spans="7:8" x14ac:dyDescent="0.25">
      <c r="G49" s="57"/>
      <c r="H49" s="58"/>
    </row>
    <row r="50" spans="7:8" x14ac:dyDescent="0.25">
      <c r="G50" s="57"/>
      <c r="H50" s="58"/>
    </row>
    <row r="51" spans="7:8" x14ac:dyDescent="0.25">
      <c r="G51" s="57"/>
      <c r="H51" s="58"/>
    </row>
    <row r="52" spans="7:8" x14ac:dyDescent="0.25">
      <c r="G52" s="57"/>
      <c r="H52" s="58"/>
    </row>
    <row r="53" spans="7:8" x14ac:dyDescent="0.25">
      <c r="G53" s="57"/>
      <c r="H53" s="58"/>
    </row>
    <row r="54" spans="7:8" x14ac:dyDescent="0.25">
      <c r="G54" s="57"/>
      <c r="H54" s="58"/>
    </row>
    <row r="55" spans="7:8" x14ac:dyDescent="0.25">
      <c r="G55" s="57"/>
      <c r="H55" s="58"/>
    </row>
    <row r="56" spans="7:8" x14ac:dyDescent="0.25">
      <c r="G56" s="57"/>
      <c r="H56" s="58"/>
    </row>
    <row r="57" spans="7:8" x14ac:dyDescent="0.25">
      <c r="G57" s="57"/>
      <c r="H57" s="58"/>
    </row>
    <row r="58" spans="7:8" x14ac:dyDescent="0.25">
      <c r="H58" s="58"/>
    </row>
  </sheetData>
  <mergeCells count="43">
    <mergeCell ref="AL13:AL15"/>
    <mergeCell ref="AM13:AM15"/>
    <mergeCell ref="AN13:AN15"/>
    <mergeCell ref="AO13:AO15"/>
    <mergeCell ref="AQ13:AQ15"/>
    <mergeCell ref="D10:F10"/>
    <mergeCell ref="AE13:AE15"/>
    <mergeCell ref="AF13:AF15"/>
    <mergeCell ref="AG13:AG15"/>
    <mergeCell ref="AH13:AH15"/>
    <mergeCell ref="G12:G15"/>
    <mergeCell ref="H12:H15"/>
    <mergeCell ref="V13:V15"/>
    <mergeCell ref="W13:W15"/>
    <mergeCell ref="AJ13:AJ15"/>
    <mergeCell ref="AK13:AK15"/>
    <mergeCell ref="X13:X15"/>
    <mergeCell ref="Y13:Y15"/>
    <mergeCell ref="Z13:Z15"/>
    <mergeCell ref="AA13:AA15"/>
    <mergeCell ref="AC13:AC15"/>
    <mergeCell ref="AD13:AD15"/>
    <mergeCell ref="AK12:AQ12"/>
    <mergeCell ref="I13:I15"/>
    <mergeCell ref="J13:J15"/>
    <mergeCell ref="K13:K15"/>
    <mergeCell ref="L13:L15"/>
    <mergeCell ref="M13:M15"/>
    <mergeCell ref="O13:O15"/>
    <mergeCell ref="P13:P15"/>
    <mergeCell ref="Q13:Q15"/>
    <mergeCell ref="R13:R15"/>
    <mergeCell ref="I12:O12"/>
    <mergeCell ref="P12:V12"/>
    <mergeCell ref="W12:AC12"/>
    <mergeCell ref="AD12:AJ12"/>
    <mergeCell ref="S13:S15"/>
    <mergeCell ref="T13:T15"/>
    <mergeCell ref="B12:B15"/>
    <mergeCell ref="C12:C15"/>
    <mergeCell ref="D12:D15"/>
    <mergeCell ref="E12:E15"/>
    <mergeCell ref="F12:F1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B1:AS58"/>
  <sheetViews>
    <sheetView showGridLines="0" topLeftCell="A4" zoomScale="85" zoomScaleNormal="85" workbookViewId="0">
      <selection activeCell="B12" sqref="B12:AR36"/>
    </sheetView>
  </sheetViews>
  <sheetFormatPr baseColWidth="10" defaultColWidth="11.42578125" defaultRowHeight="15" x14ac:dyDescent="0.25"/>
  <cols>
    <col min="1" max="1" width="11.42578125" style="239"/>
    <col min="2" max="2" width="6.85546875" style="239" customWidth="1"/>
    <col min="3" max="3" width="8.140625" style="239" hidden="1" customWidth="1"/>
    <col min="4" max="4" width="5" style="239" customWidth="1"/>
    <col min="5" max="5" width="14.28515625" style="239" bestFit="1" customWidth="1"/>
    <col min="6" max="6" width="10.7109375" style="239" customWidth="1"/>
    <col min="7" max="7" width="9" style="239" customWidth="1"/>
    <col min="8" max="8" width="4.140625" style="239" bestFit="1" customWidth="1"/>
    <col min="9" max="9" width="12.28515625" style="239" hidden="1" customWidth="1"/>
    <col min="10" max="10" width="7.85546875" style="239" customWidth="1"/>
    <col min="11" max="11" width="8.140625" style="239" hidden="1" customWidth="1"/>
    <col min="12" max="12" width="10.7109375" style="300" hidden="1" customWidth="1"/>
    <col min="13" max="13" width="11.140625" style="239" hidden="1" customWidth="1"/>
    <col min="14" max="14" width="9.28515625" style="301" bestFit="1" customWidth="1"/>
    <col min="15" max="15" width="10" style="302" customWidth="1"/>
    <col min="16" max="16" width="14.140625" style="239" hidden="1" customWidth="1"/>
    <col min="17" max="17" width="7.85546875" style="239" customWidth="1"/>
    <col min="18" max="18" width="12.28515625" style="239" hidden="1" customWidth="1"/>
    <col min="19" max="19" width="10.7109375" style="239" hidden="1" customWidth="1"/>
    <col min="20" max="20" width="11.140625" style="239" hidden="1" customWidth="1"/>
    <col min="21" max="21" width="9.140625" style="239" customWidth="1"/>
    <col min="22" max="22" width="13.28515625" style="239" bestFit="1" customWidth="1"/>
    <col min="23" max="23" width="13.7109375" style="239" bestFit="1" customWidth="1"/>
    <col min="24" max="24" width="8" style="239" customWidth="1"/>
    <col min="25" max="25" width="12.28515625" style="239" hidden="1" customWidth="1"/>
    <col min="26" max="26" width="10.7109375" style="239" hidden="1" customWidth="1"/>
    <col min="27" max="27" width="0" style="239" hidden="1" customWidth="1"/>
    <col min="28" max="28" width="11.42578125" style="239"/>
    <col min="29" max="29" width="13.28515625" style="239" bestFit="1" customWidth="1"/>
    <col min="30" max="30" width="13.7109375" style="239" hidden="1" customWidth="1"/>
    <col min="31" max="31" width="8.140625" style="239" customWidth="1"/>
    <col min="32" max="32" width="12.28515625" style="239" hidden="1" customWidth="1"/>
    <col min="33" max="33" width="10.7109375" style="239" hidden="1" customWidth="1"/>
    <col min="34" max="34" width="0" style="239" hidden="1" customWidth="1"/>
    <col min="35" max="35" width="10" style="239" customWidth="1"/>
    <col min="36" max="36" width="13.28515625" style="239" bestFit="1" customWidth="1"/>
    <col min="37" max="37" width="13.7109375" style="239" hidden="1" customWidth="1"/>
    <col min="38" max="38" width="8" style="239" customWidth="1"/>
    <col min="39" max="39" width="12.28515625" style="239" hidden="1" customWidth="1"/>
    <col min="40" max="41" width="0" style="239" hidden="1" customWidth="1"/>
    <col min="42" max="43" width="11.42578125" style="239"/>
    <col min="44" max="44" width="15" style="239" hidden="1" customWidth="1"/>
    <col min="45" max="16384" width="11.42578125" style="239"/>
  </cols>
  <sheetData>
    <row r="1" spans="2:45" ht="18.75" x14ac:dyDescent="0.3">
      <c r="G1" s="43"/>
      <c r="H1" s="43"/>
      <c r="I1" s="43"/>
      <c r="J1" s="43"/>
      <c r="K1" s="43"/>
      <c r="L1" s="44"/>
      <c r="M1" s="43"/>
      <c r="N1" s="291"/>
      <c r="O1" s="45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</row>
    <row r="2" spans="2:45" ht="18.75" x14ac:dyDescent="0.3">
      <c r="G2" s="292"/>
      <c r="H2" s="292"/>
      <c r="I2" s="292"/>
      <c r="J2" s="43"/>
      <c r="K2" s="43"/>
      <c r="L2" s="44"/>
      <c r="M2" s="43"/>
      <c r="N2" s="293"/>
      <c r="O2" s="45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</row>
    <row r="3" spans="2:45" x14ac:dyDescent="0.25">
      <c r="G3" s="57"/>
      <c r="H3" s="57"/>
      <c r="I3" s="57"/>
      <c r="J3" s="240"/>
      <c r="K3" s="240"/>
      <c r="L3" s="240"/>
      <c r="M3" s="57"/>
      <c r="N3" s="293"/>
      <c r="O3" s="47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</row>
    <row r="4" spans="2:45" ht="15.75" thickBot="1" x14ac:dyDescent="0.3">
      <c r="E4" s="239" t="s">
        <v>124</v>
      </c>
      <c r="F4" s="240" t="s">
        <v>125</v>
      </c>
      <c r="G4" s="57" t="s">
        <v>131</v>
      </c>
      <c r="H4" s="48"/>
      <c r="I4" s="23"/>
      <c r="J4" s="240"/>
      <c r="K4" s="55"/>
      <c r="L4" s="263"/>
      <c r="M4" s="57"/>
      <c r="N4" s="293"/>
      <c r="O4" s="47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</row>
    <row r="5" spans="2:45" x14ac:dyDescent="0.25">
      <c r="D5" s="258" t="s">
        <v>142</v>
      </c>
      <c r="E5" s="306">
        <v>40717106.850000001</v>
      </c>
      <c r="F5" s="289">
        <v>2.301200346683655E-6</v>
      </c>
      <c r="G5" s="259">
        <v>1.4139999999999999</v>
      </c>
      <c r="H5" s="48"/>
      <c r="I5" s="23"/>
      <c r="J5" s="240"/>
      <c r="K5" s="55"/>
      <c r="L5" s="263"/>
      <c r="M5" s="57"/>
      <c r="N5" s="293"/>
      <c r="O5" s="232"/>
      <c r="P5" s="41"/>
      <c r="Q5" s="41"/>
      <c r="R5" s="41"/>
      <c r="S5" s="41"/>
      <c r="T5" s="237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</row>
    <row r="6" spans="2:45" x14ac:dyDescent="0.25">
      <c r="D6" s="260" t="s">
        <v>143</v>
      </c>
      <c r="E6" s="306">
        <v>47040959.969999999</v>
      </c>
      <c r="F6" s="268">
        <v>1.4793253466836551E-6</v>
      </c>
      <c r="G6" s="261">
        <v>0.88800000000000001</v>
      </c>
      <c r="H6" s="23"/>
      <c r="I6" s="23"/>
      <c r="J6" s="240"/>
      <c r="K6" s="55"/>
      <c r="L6" s="263"/>
      <c r="M6" s="57"/>
      <c r="N6" s="293"/>
      <c r="O6" s="47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</row>
    <row r="7" spans="2:45" x14ac:dyDescent="0.25">
      <c r="D7" s="260" t="s">
        <v>144</v>
      </c>
      <c r="E7" s="306">
        <v>57099332.119999997</v>
      </c>
      <c r="F7" s="268">
        <v>9.6370034668365508E-7</v>
      </c>
      <c r="G7" s="261">
        <v>0.55800000000000005</v>
      </c>
      <c r="H7" s="48"/>
      <c r="I7" s="23"/>
      <c r="J7" s="240"/>
      <c r="K7" s="55"/>
      <c r="L7" s="263"/>
      <c r="M7" s="57"/>
      <c r="N7" s="293"/>
      <c r="O7" s="47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</row>
    <row r="8" spans="2:45" x14ac:dyDescent="0.25">
      <c r="D8" s="260" t="s">
        <v>145</v>
      </c>
      <c r="E8" s="306">
        <v>64168062.170000002</v>
      </c>
      <c r="F8" s="268">
        <v>7.8401284668365495E-7</v>
      </c>
      <c r="G8" s="261">
        <v>0.443</v>
      </c>
      <c r="H8" s="48"/>
      <c r="I8" s="23"/>
      <c r="J8" s="240"/>
      <c r="K8" s="55"/>
      <c r="L8" s="263"/>
      <c r="M8" s="57"/>
      <c r="N8" s="293"/>
      <c r="O8" s="47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</row>
    <row r="9" spans="2:45" ht="15.75" thickBot="1" x14ac:dyDescent="0.3">
      <c r="D9" s="265" t="s">
        <v>146</v>
      </c>
      <c r="E9" s="306">
        <v>84218933</v>
      </c>
      <c r="F9" s="290">
        <v>5.2776284668365497E-7</v>
      </c>
      <c r="G9" s="269">
        <v>0.27900000000000003</v>
      </c>
      <c r="H9" s="48"/>
      <c r="I9" s="23"/>
      <c r="J9" s="23"/>
      <c r="K9" s="23"/>
      <c r="L9" s="46"/>
      <c r="M9" s="41"/>
      <c r="N9" s="293"/>
      <c r="O9" s="47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</row>
    <row r="10" spans="2:45" ht="15.75" thickBot="1" x14ac:dyDescent="0.3">
      <c r="D10" s="262" t="s">
        <v>77</v>
      </c>
      <c r="E10" s="359">
        <v>0.63600000000000001</v>
      </c>
      <c r="F10" s="360"/>
      <c r="G10" s="361"/>
      <c r="H10" s="48"/>
      <c r="I10" s="23"/>
      <c r="J10" s="23"/>
      <c r="K10" s="23"/>
      <c r="L10" s="46"/>
      <c r="M10" s="41"/>
      <c r="N10" s="293"/>
      <c r="O10" s="47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</row>
    <row r="11" spans="2:45" ht="15.75" thickBot="1" x14ac:dyDescent="0.3">
      <c r="G11" s="41"/>
      <c r="H11" s="41"/>
      <c r="I11" s="41"/>
      <c r="J11" s="41"/>
      <c r="K11" s="41"/>
      <c r="L11" s="46"/>
      <c r="M11" s="41"/>
      <c r="N11" s="42"/>
      <c r="O11" s="47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</row>
    <row r="12" spans="2:45" ht="27" customHeight="1" thickBot="1" x14ac:dyDescent="0.3">
      <c r="B12" s="319" t="s">
        <v>132</v>
      </c>
      <c r="C12" s="321" t="s">
        <v>133</v>
      </c>
      <c r="D12" s="321" t="s">
        <v>52</v>
      </c>
      <c r="E12" s="321" t="s">
        <v>68</v>
      </c>
      <c r="F12" s="321" t="s">
        <v>105</v>
      </c>
      <c r="G12" s="321" t="s">
        <v>136</v>
      </c>
      <c r="H12" s="321" t="s">
        <v>78</v>
      </c>
      <c r="I12" s="323" t="s">
        <v>76</v>
      </c>
      <c r="J12" s="325" t="s">
        <v>137</v>
      </c>
      <c r="K12" s="326"/>
      <c r="L12" s="326"/>
      <c r="M12" s="326"/>
      <c r="N12" s="326"/>
      <c r="O12" s="326"/>
      <c r="P12" s="327"/>
      <c r="Q12" s="343" t="s">
        <v>138</v>
      </c>
      <c r="R12" s="344"/>
      <c r="S12" s="344"/>
      <c r="T12" s="344"/>
      <c r="U12" s="344"/>
      <c r="V12" s="344"/>
      <c r="W12" s="351"/>
      <c r="X12" s="343" t="s">
        <v>139</v>
      </c>
      <c r="Y12" s="344"/>
      <c r="Z12" s="344"/>
      <c r="AA12" s="344"/>
      <c r="AB12" s="344"/>
      <c r="AC12" s="344"/>
      <c r="AD12" s="344"/>
      <c r="AE12" s="343" t="s">
        <v>140</v>
      </c>
      <c r="AF12" s="344"/>
      <c r="AG12" s="343"/>
      <c r="AH12" s="344"/>
      <c r="AI12" s="344"/>
      <c r="AJ12" s="344"/>
      <c r="AK12" s="344"/>
      <c r="AL12" s="325" t="s">
        <v>141</v>
      </c>
      <c r="AM12" s="326"/>
      <c r="AN12" s="325"/>
      <c r="AO12" s="326"/>
      <c r="AP12" s="326"/>
      <c r="AQ12" s="326"/>
      <c r="AR12" s="327"/>
      <c r="AS12" s="314"/>
    </row>
    <row r="13" spans="2:45" ht="51" customHeight="1" x14ac:dyDescent="0.25">
      <c r="B13" s="320"/>
      <c r="C13" s="322"/>
      <c r="D13" s="322"/>
      <c r="E13" s="322"/>
      <c r="F13" s="322"/>
      <c r="G13" s="322"/>
      <c r="H13" s="322"/>
      <c r="I13" s="324"/>
      <c r="J13" s="328" t="s">
        <v>80</v>
      </c>
      <c r="K13" s="331" t="s">
        <v>122</v>
      </c>
      <c r="L13" s="337" t="s">
        <v>117</v>
      </c>
      <c r="M13" s="331" t="s">
        <v>116</v>
      </c>
      <c r="N13" s="340" t="s">
        <v>73</v>
      </c>
      <c r="O13" s="213" t="s">
        <v>79</v>
      </c>
      <c r="P13" s="334" t="s">
        <v>93</v>
      </c>
      <c r="Q13" s="328" t="s">
        <v>80</v>
      </c>
      <c r="R13" s="331" t="s">
        <v>122</v>
      </c>
      <c r="S13" s="337" t="s">
        <v>117</v>
      </c>
      <c r="T13" s="331" t="s">
        <v>116</v>
      </c>
      <c r="U13" s="340" t="s">
        <v>73</v>
      </c>
      <c r="V13" s="205" t="s">
        <v>79</v>
      </c>
      <c r="W13" s="334" t="s">
        <v>95</v>
      </c>
      <c r="X13" s="328" t="s">
        <v>80</v>
      </c>
      <c r="Y13" s="331" t="s">
        <v>122</v>
      </c>
      <c r="Z13" s="337" t="s">
        <v>117</v>
      </c>
      <c r="AA13" s="331" t="s">
        <v>116</v>
      </c>
      <c r="AB13" s="340" t="s">
        <v>73</v>
      </c>
      <c r="AC13" s="205" t="s">
        <v>79</v>
      </c>
      <c r="AD13" s="345" t="s">
        <v>97</v>
      </c>
      <c r="AE13" s="328" t="s">
        <v>80</v>
      </c>
      <c r="AF13" s="331" t="s">
        <v>122</v>
      </c>
      <c r="AG13" s="337" t="s">
        <v>117</v>
      </c>
      <c r="AH13" s="331" t="s">
        <v>116</v>
      </c>
      <c r="AI13" s="340" t="s">
        <v>73</v>
      </c>
      <c r="AJ13" s="257" t="s">
        <v>79</v>
      </c>
      <c r="AK13" s="345" t="s">
        <v>130</v>
      </c>
      <c r="AL13" s="329" t="s">
        <v>80</v>
      </c>
      <c r="AM13" s="332" t="s">
        <v>122</v>
      </c>
      <c r="AN13" s="338" t="s">
        <v>117</v>
      </c>
      <c r="AO13" s="332" t="s">
        <v>116</v>
      </c>
      <c r="AP13" s="341" t="s">
        <v>73</v>
      </c>
      <c r="AQ13" s="288" t="s">
        <v>79</v>
      </c>
      <c r="AR13" s="335" t="s">
        <v>135</v>
      </c>
      <c r="AS13" s="315"/>
    </row>
    <row r="14" spans="2:45" x14ac:dyDescent="0.25">
      <c r="B14" s="320"/>
      <c r="C14" s="322"/>
      <c r="D14" s="322"/>
      <c r="E14" s="322"/>
      <c r="F14" s="322"/>
      <c r="G14" s="322"/>
      <c r="H14" s="322"/>
      <c r="I14" s="324"/>
      <c r="J14" s="329"/>
      <c r="K14" s="332"/>
      <c r="L14" s="338"/>
      <c r="M14" s="332"/>
      <c r="N14" s="341"/>
      <c r="O14" s="206">
        <f>G9</f>
        <v>0.27900000000000003</v>
      </c>
      <c r="P14" s="335"/>
      <c r="Q14" s="329"/>
      <c r="R14" s="332"/>
      <c r="S14" s="338"/>
      <c r="T14" s="332"/>
      <c r="U14" s="341"/>
      <c r="V14" s="206">
        <f>G8</f>
        <v>0.443</v>
      </c>
      <c r="W14" s="335"/>
      <c r="X14" s="329"/>
      <c r="Y14" s="332"/>
      <c r="Z14" s="338"/>
      <c r="AA14" s="332"/>
      <c r="AB14" s="341"/>
      <c r="AC14" s="206">
        <f>G7</f>
        <v>0.55800000000000005</v>
      </c>
      <c r="AD14" s="346"/>
      <c r="AE14" s="329"/>
      <c r="AF14" s="332"/>
      <c r="AG14" s="338"/>
      <c r="AH14" s="332"/>
      <c r="AI14" s="341"/>
      <c r="AJ14" s="206">
        <f>G6</f>
        <v>0.88800000000000001</v>
      </c>
      <c r="AK14" s="346"/>
      <c r="AL14" s="329"/>
      <c r="AM14" s="332"/>
      <c r="AN14" s="338"/>
      <c r="AO14" s="332"/>
      <c r="AP14" s="341"/>
      <c r="AQ14" s="206">
        <f>G5</f>
        <v>1.4139999999999999</v>
      </c>
      <c r="AR14" s="335"/>
      <c r="AS14" s="315"/>
    </row>
    <row r="15" spans="2:45" ht="15.75" thickBot="1" x14ac:dyDescent="0.3">
      <c r="B15" s="320"/>
      <c r="C15" s="322"/>
      <c r="D15" s="322"/>
      <c r="E15" s="322"/>
      <c r="F15" s="322"/>
      <c r="G15" s="322"/>
      <c r="H15" s="322"/>
      <c r="I15" s="324"/>
      <c r="J15" s="330"/>
      <c r="K15" s="333"/>
      <c r="L15" s="339"/>
      <c r="M15" s="333"/>
      <c r="N15" s="342"/>
      <c r="O15" s="268">
        <f>F9</f>
        <v>5.2776284668365497E-7</v>
      </c>
      <c r="P15" s="336"/>
      <c r="Q15" s="329"/>
      <c r="R15" s="332"/>
      <c r="S15" s="338"/>
      <c r="T15" s="332"/>
      <c r="U15" s="341"/>
      <c r="V15" s="268">
        <f>F8</f>
        <v>7.8401284668365495E-7</v>
      </c>
      <c r="W15" s="335"/>
      <c r="X15" s="330"/>
      <c r="Y15" s="333"/>
      <c r="Z15" s="339"/>
      <c r="AA15" s="333"/>
      <c r="AB15" s="342"/>
      <c r="AC15" s="268">
        <f>F7</f>
        <v>9.6370034668365508E-7</v>
      </c>
      <c r="AD15" s="346"/>
      <c r="AE15" s="330"/>
      <c r="AF15" s="333"/>
      <c r="AG15" s="339"/>
      <c r="AH15" s="333"/>
      <c r="AI15" s="342"/>
      <c r="AJ15" s="268">
        <f>F6</f>
        <v>1.4793253466836551E-6</v>
      </c>
      <c r="AK15" s="347"/>
      <c r="AL15" s="330"/>
      <c r="AM15" s="333"/>
      <c r="AN15" s="339"/>
      <c r="AO15" s="333"/>
      <c r="AP15" s="342"/>
      <c r="AQ15" s="268">
        <f>F5</f>
        <v>2.301200346683655E-6</v>
      </c>
      <c r="AR15" s="336"/>
      <c r="AS15" s="315"/>
    </row>
    <row r="16" spans="2:45" ht="26.25" thickBot="1" x14ac:dyDescent="0.3">
      <c r="B16" s="303"/>
      <c r="C16" s="266"/>
      <c r="D16" s="266"/>
      <c r="E16" s="266"/>
      <c r="F16" s="266"/>
      <c r="G16" s="254"/>
      <c r="H16" s="254"/>
      <c r="I16" s="255"/>
      <c r="J16" s="207"/>
      <c r="K16" s="192"/>
      <c r="L16" s="212"/>
      <c r="M16" s="192"/>
      <c r="N16" s="190"/>
      <c r="O16" s="85" t="s">
        <v>99</v>
      </c>
      <c r="P16" s="193" t="s">
        <v>94</v>
      </c>
      <c r="Q16" s="208"/>
      <c r="R16" s="60"/>
      <c r="S16" s="219"/>
      <c r="T16" s="60"/>
      <c r="U16" s="61"/>
      <c r="V16" s="56" t="s">
        <v>100</v>
      </c>
      <c r="W16" s="197" t="s">
        <v>96</v>
      </c>
      <c r="X16" s="208"/>
      <c r="Y16" s="210"/>
      <c r="Z16" s="202"/>
      <c r="AA16" s="60"/>
      <c r="AB16" s="61"/>
      <c r="AC16" s="56" t="s">
        <v>101</v>
      </c>
      <c r="AD16" s="197" t="s">
        <v>98</v>
      </c>
      <c r="AE16" s="208"/>
      <c r="AF16" s="60"/>
      <c r="AG16" s="219"/>
      <c r="AH16" s="60"/>
      <c r="AI16" s="61"/>
      <c r="AJ16" s="56" t="s">
        <v>103</v>
      </c>
      <c r="AK16" s="197" t="s">
        <v>128</v>
      </c>
      <c r="AL16" s="208"/>
      <c r="AM16" s="60"/>
      <c r="AN16" s="219"/>
      <c r="AO16" s="60"/>
      <c r="AP16" s="61"/>
      <c r="AQ16" s="56" t="s">
        <v>104</v>
      </c>
      <c r="AR16" s="197" t="s">
        <v>134</v>
      </c>
      <c r="AS16" s="315"/>
    </row>
    <row r="17" spans="2:45" x14ac:dyDescent="0.25">
      <c r="B17" s="304">
        <v>240</v>
      </c>
      <c r="C17" s="295">
        <v>120</v>
      </c>
      <c r="D17" s="295">
        <v>2</v>
      </c>
      <c r="E17" s="296">
        <v>1</v>
      </c>
      <c r="F17" s="296">
        <v>1</v>
      </c>
      <c r="G17" s="49">
        <v>1</v>
      </c>
      <c r="H17" s="57">
        <v>0.9</v>
      </c>
      <c r="I17" s="220">
        <f>IF(D17=3,((G17*1000)/(SQRT(3)*C17*E17)),IF(D17=2,((G17*1000)/(2*C17*E17)),IF(D17=1,((G17*1000)/(C17*E17)),0)))*1.1</f>
        <v>4.5833333333333339</v>
      </c>
      <c r="J17" s="270">
        <v>5</v>
      </c>
      <c r="K17" s="271">
        <f>(G17)*(J17*1000)</f>
        <v>5000</v>
      </c>
      <c r="L17" s="272">
        <f t="shared" ref="L17:L36" si="0">IF(D17=3,3*I17^2*$O$14*J17*(0.7*($E$10^2)+0.3*$E$10),IF(D17=2,2*I17^2*$O$14*J17*(0.7*($E$10^2)+0.3*$E$10),IF(D17=1,I17^2*$O$14*J17*(0.7*($E$10^2)+0.3*$E$10))))</f>
        <v>27.777749175000011</v>
      </c>
      <c r="M17" s="273">
        <f>G17*H17*1000</f>
        <v>900</v>
      </c>
      <c r="N17" s="274">
        <f>(L17/M17)</f>
        <v>3.0864165750000012E-2</v>
      </c>
      <c r="O17" s="275">
        <f>(K17*$O$15)</f>
        <v>2.6388142334182749E-3</v>
      </c>
      <c r="P17" s="284">
        <f>((D17*E17)+F17)*J17*$E$9</f>
        <v>1263283995</v>
      </c>
      <c r="Q17" s="270">
        <v>3</v>
      </c>
      <c r="R17" s="271">
        <f>(G17)*(Q17*1000)</f>
        <v>3000</v>
      </c>
      <c r="S17" s="278">
        <f>IF(D17=3,3*I17^2*$V$14*Q17*(0.7*($E$10^2)+0.3*$E$10),IF(D17=2,2*I17^2*$V$14*Q17*(0.7*($E$10^2)+0.3*$E$10),IF(D17=1,I17^2*$V$14*Q17*(0.7*($E$10^2)+0.3*$E$10))))</f>
        <v>26.463533085000012</v>
      </c>
      <c r="T17" s="273">
        <f>G17*H17*1000</f>
        <v>900</v>
      </c>
      <c r="U17" s="281">
        <f>(S17/T17)</f>
        <v>2.9403925650000013E-2</v>
      </c>
      <c r="V17" s="275">
        <f>(R17*$V$15)</f>
        <v>2.3520385400509648E-3</v>
      </c>
      <c r="W17" s="276">
        <f>((D17*E17)+F17)*Q17*$E$8</f>
        <v>577512559.52999997</v>
      </c>
      <c r="X17" s="277">
        <v>3</v>
      </c>
      <c r="Y17" s="271">
        <f>(G17)*(X17*1000)</f>
        <v>3000</v>
      </c>
      <c r="Z17" s="278">
        <f>IF(D17=3,3*I17^2*$AC$14*X17*(0.7*($E$10^2)+0.3*$E$10),IF(D17=2,2*I17^2*$AC$14*X17*(0.7*($E$10^2)+0.3*$E$10),IF(D17=1,I17^2*$AC$14*X17*(0.7*($E$10^2)+0.3*$E$10))))</f>
        <v>33.333299010000012</v>
      </c>
      <c r="AA17" s="273">
        <f>G17*H17*1000</f>
        <v>900</v>
      </c>
      <c r="AB17" s="287">
        <f>(Z17/AA17)</f>
        <v>3.7036998900000014E-2</v>
      </c>
      <c r="AC17" s="275">
        <f>(Y17*$AC$15)</f>
        <v>2.8911010400509652E-3</v>
      </c>
      <c r="AD17" s="276">
        <f>((D17*E17)+F17)*X17*$E$7</f>
        <v>513893989.07999998</v>
      </c>
      <c r="AE17" s="277">
        <v>1.9</v>
      </c>
      <c r="AF17" s="271">
        <f>(G17)*(AE17*1000)</f>
        <v>1900</v>
      </c>
      <c r="AG17" s="278">
        <f>IF(D17=3,3*I17^2*$AJ$14*AE17*(0.7*($E$10^2)+0.3*$E$10),IF(D17=2,2*I17^2*$AJ$14*AE17*(0.7*($E$10^2)+0.3*$E$10),IF(D17=1,I17^2*$AJ$14*AE17*(0.7*($E$10^2)+0.3*$E$10))))</f>
        <v>33.596142228000012</v>
      </c>
      <c r="AH17" s="273">
        <f>G17*H17*1000</f>
        <v>900</v>
      </c>
      <c r="AI17" s="287">
        <f>(AG17/AH17)</f>
        <v>3.7329046920000011E-2</v>
      </c>
      <c r="AJ17" s="275">
        <f>(AF17*$AJ$15)</f>
        <v>2.8107181586989449E-3</v>
      </c>
      <c r="AK17" s="276">
        <f>((D17*E17)+F17)*AE17*$E$6</f>
        <v>268133471.82899997</v>
      </c>
      <c r="AL17" s="277">
        <v>1.2</v>
      </c>
      <c r="AM17" s="271">
        <f>(G17)*(AL17*1000)</f>
        <v>1200</v>
      </c>
      <c r="AN17" s="278">
        <f>IF(D17=3,3*I17^2*$AQ$14*AL17*(0.7*($E$10^2)+0.3*$E$10),IF(D17=2,2*I17^2*$AQ$14*AL17*(0.7*($E$10^2)+0.3*$E$10),IF(D17=1,I17^2*$AQ$14*AL17*(0.7*($E$10^2)+0.3*$E$10))))</f>
        <v>33.787300932000008</v>
      </c>
      <c r="AO17" s="273">
        <f>G17*H17*1000</f>
        <v>900</v>
      </c>
      <c r="AP17" s="287">
        <f>(AN17/AO17)</f>
        <v>3.7541445480000012E-2</v>
      </c>
      <c r="AQ17" s="275">
        <f>(AM17*$AQ$15)</f>
        <v>2.7614404160203861E-3</v>
      </c>
      <c r="AR17" s="276">
        <f>((D17*E17)+F17)*AL17*$E$5</f>
        <v>146581584.66</v>
      </c>
      <c r="AS17" s="315"/>
    </row>
    <row r="18" spans="2:45" x14ac:dyDescent="0.25">
      <c r="B18" s="304">
        <v>240</v>
      </c>
      <c r="C18" s="295">
        <v>120</v>
      </c>
      <c r="D18" s="295">
        <v>2</v>
      </c>
      <c r="E18" s="296">
        <v>1</v>
      </c>
      <c r="F18" s="296">
        <v>1</v>
      </c>
      <c r="G18" s="49">
        <v>2</v>
      </c>
      <c r="H18" s="57">
        <v>0.9</v>
      </c>
      <c r="I18" s="220">
        <f t="shared" ref="I18:I36" si="1">IF(D18=3,((G18*1000)/(SQRT(3)*C18*E18)),IF(D18=2,((G18*1000)/(2*C18*E18)),IF(D18=1,((G18*1000)/(C18*E18)),0)))*1.1</f>
        <v>9.1666666666666679</v>
      </c>
      <c r="J18" s="222">
        <v>3</v>
      </c>
      <c r="K18" s="223">
        <f t="shared" ref="K18:K36" si="2">(G18)*(J18*1000)</f>
        <v>6000</v>
      </c>
      <c r="L18" s="224">
        <f t="shared" si="0"/>
        <v>66.666598020000023</v>
      </c>
      <c r="M18" s="225">
        <f t="shared" ref="M18:M36" si="3">G18*H18*1000</f>
        <v>1800</v>
      </c>
      <c r="N18" s="235">
        <f t="shared" ref="N18:N35" si="4">(L18/M18)</f>
        <v>3.7036998900000014E-2</v>
      </c>
      <c r="O18" s="233">
        <f t="shared" ref="O18:O36" si="5">(K18*$O$15)</f>
        <v>3.1665770801019297E-3</v>
      </c>
      <c r="P18" s="285">
        <f t="shared" ref="P18:P36" si="6">((D18*E18)+F18)*J18*$E$9</f>
        <v>757970397</v>
      </c>
      <c r="Q18" s="222">
        <v>1</v>
      </c>
      <c r="R18" s="223">
        <f t="shared" ref="R18:R36" si="7">(G18)*(Q18*1000)</f>
        <v>2000</v>
      </c>
      <c r="S18" s="279">
        <f t="shared" ref="S18:S36" si="8">IF(D18=3,3*I18^2*$V$14*Q18*(0.7*($E$10^2)+0.3*$E$10),IF(D18=2,2*I18^2*$V$14*Q18*(0.7*($E$10^2)+0.3*$E$10),IF(D18=1,I18^2*$V$14*Q18*(0.7*($E$10^2)+0.3*$E$10))))</f>
        <v>35.284710780000012</v>
      </c>
      <c r="T18" s="225">
        <f t="shared" ref="T18:T36" si="9">G18*H18*1000</f>
        <v>1800</v>
      </c>
      <c r="U18" s="282">
        <f t="shared" ref="U18:U36" si="10">(S18/T18)</f>
        <v>1.9602617100000008E-2</v>
      </c>
      <c r="V18" s="233">
        <f t="shared" ref="V18:V36" si="11">(R18*$V$15)</f>
        <v>1.56802569336731E-3</v>
      </c>
      <c r="W18" s="226">
        <f t="shared" ref="W18:W36" si="12">((D18*E18)+F18)*Q18*$E$8</f>
        <v>192504186.50999999</v>
      </c>
      <c r="X18" s="242">
        <v>1</v>
      </c>
      <c r="Y18" s="223">
        <f t="shared" ref="Y18:Y36" si="13">(G18)*(X18*1000)</f>
        <v>2000</v>
      </c>
      <c r="Z18" s="279">
        <f t="shared" ref="Z18:Z36" si="14">IF(D18=3,3*I18^2*$AC$14*X18*(0.7*($E$10^2)+0.3*$E$10),IF(D18=2,2*I18^2*$AC$14*X18*(0.7*($E$10^2)+0.3*$E$10),IF(D18=1,I18^2*$AC$14*X18*(0.7*($E$10^2)+0.3*$E$10))))</f>
        <v>44.44439868000002</v>
      </c>
      <c r="AA18" s="225">
        <f t="shared" ref="AA18:AA36" si="15">G18*H18*1000</f>
        <v>1800</v>
      </c>
      <c r="AB18" s="235">
        <f t="shared" ref="AB18:AB36" si="16">(Z18/AA18)</f>
        <v>2.4691332600000011E-2</v>
      </c>
      <c r="AC18" s="233">
        <f t="shared" ref="AC18:AC36" si="17">(Y18*$AC$15)</f>
        <v>1.9274006933673101E-3</v>
      </c>
      <c r="AD18" s="226">
        <f t="shared" ref="AD18:AD36" si="18">((D18*E18)+F18)*X18*$E$7</f>
        <v>171297996.35999998</v>
      </c>
      <c r="AE18" s="242">
        <v>0.9</v>
      </c>
      <c r="AF18" s="223">
        <f t="shared" ref="AF18:AF36" si="19">(G18)*(AE18*1000)</f>
        <v>1800</v>
      </c>
      <c r="AG18" s="279">
        <f t="shared" ref="AG18:AG36" si="20">IF(D18=3,3*I18^2*$AJ$14*AE18*(0.7*($E$10^2)+0.3*$E$10),IF(D18=2,2*I18^2*$AJ$14*AE18*(0.7*($E$10^2)+0.3*$E$10),IF(D18=1,I18^2*$AJ$14*AE18*(0.7*($E$10^2)+0.3*$E$10))))</f>
        <v>63.655848432000013</v>
      </c>
      <c r="AH18" s="225">
        <f t="shared" ref="AH18:AH36" si="21">G18*H18*1000</f>
        <v>1800</v>
      </c>
      <c r="AI18" s="235">
        <f t="shared" ref="AI18:AI36" si="22">(AG18/AH18)</f>
        <v>3.536436024000001E-2</v>
      </c>
      <c r="AJ18" s="233">
        <f t="shared" ref="AJ18:AJ36" si="23">(AF18*$AJ$15)</f>
        <v>2.6627856240305794E-3</v>
      </c>
      <c r="AK18" s="226">
        <f t="shared" ref="AK18:AK36" si="24">((D18*E18)+F18)*AE18*$E$6</f>
        <v>127010591.919</v>
      </c>
      <c r="AL18" s="242">
        <v>0.6</v>
      </c>
      <c r="AM18" s="223">
        <f t="shared" ref="AM18:AM36" si="25">(G18)*(AL18*1000)</f>
        <v>1200</v>
      </c>
      <c r="AN18" s="279">
        <f t="shared" ref="AN18:AN36" si="26">IF(D18=3,3*I18^2*$AQ$14*AL18*(0.7*($E$10^2)+0.3*$E$10),IF(D18=2,2*I18^2*$AQ$14*AL18*(0.7*($E$10^2)+0.3*$E$10),IF(D18=1,I18^2*$AQ$14*AL18*(0.7*($E$10^2)+0.3*$E$10))))</f>
        <v>67.574601864000016</v>
      </c>
      <c r="AO18" s="225">
        <f t="shared" ref="AO18:AO36" si="27">G18*H18*1000</f>
        <v>1800</v>
      </c>
      <c r="AP18" s="235">
        <f t="shared" ref="AP18:AP36" si="28">(AN18/AO18)</f>
        <v>3.7541445480000012E-2</v>
      </c>
      <c r="AQ18" s="233">
        <f t="shared" ref="AQ18:AQ36" si="29">(AM18*$AQ$15)</f>
        <v>2.7614404160203861E-3</v>
      </c>
      <c r="AR18" s="226">
        <f t="shared" ref="AR18:AR36" si="30">((D18*E18)+F18)*AL18*$E$5</f>
        <v>73290792.329999998</v>
      </c>
      <c r="AS18" s="315"/>
    </row>
    <row r="19" spans="2:45" x14ac:dyDescent="0.25">
      <c r="B19" s="304">
        <v>240</v>
      </c>
      <c r="C19" s="295">
        <v>120</v>
      </c>
      <c r="D19" s="295">
        <v>2</v>
      </c>
      <c r="E19" s="296">
        <v>1</v>
      </c>
      <c r="F19" s="296">
        <v>1</v>
      </c>
      <c r="G19" s="49">
        <v>3</v>
      </c>
      <c r="H19" s="57">
        <v>0.9</v>
      </c>
      <c r="I19" s="220">
        <f t="shared" si="1"/>
        <v>13.750000000000002</v>
      </c>
      <c r="J19" s="222">
        <v>2</v>
      </c>
      <c r="K19" s="223">
        <f t="shared" si="2"/>
        <v>6000</v>
      </c>
      <c r="L19" s="224">
        <f t="shared" si="0"/>
        <v>99.999897030000042</v>
      </c>
      <c r="M19" s="225">
        <f t="shared" si="3"/>
        <v>2700</v>
      </c>
      <c r="N19" s="235">
        <f t="shared" si="4"/>
        <v>3.7036998900000014E-2</v>
      </c>
      <c r="O19" s="233">
        <f t="shared" si="5"/>
        <v>3.1665770801019297E-3</v>
      </c>
      <c r="P19" s="285">
        <f t="shared" si="6"/>
        <v>505313598</v>
      </c>
      <c r="Q19" s="222">
        <v>1</v>
      </c>
      <c r="R19" s="223">
        <f t="shared" si="7"/>
        <v>3000</v>
      </c>
      <c r="S19" s="279">
        <f t="shared" si="8"/>
        <v>79.390599255000026</v>
      </c>
      <c r="T19" s="225">
        <f t="shared" si="9"/>
        <v>2700</v>
      </c>
      <c r="U19" s="282">
        <f t="shared" si="10"/>
        <v>2.940392565000001E-2</v>
      </c>
      <c r="V19" s="233">
        <f t="shared" si="11"/>
        <v>2.3520385400509648E-3</v>
      </c>
      <c r="W19" s="226">
        <f t="shared" si="12"/>
        <v>192504186.50999999</v>
      </c>
      <c r="X19" s="242">
        <v>1</v>
      </c>
      <c r="Y19" s="223">
        <f t="shared" si="13"/>
        <v>3000</v>
      </c>
      <c r="Z19" s="279">
        <f t="shared" si="14"/>
        <v>99.999897030000042</v>
      </c>
      <c r="AA19" s="225">
        <f t="shared" si="15"/>
        <v>2700</v>
      </c>
      <c r="AB19" s="235">
        <f t="shared" si="16"/>
        <v>3.7036998900000014E-2</v>
      </c>
      <c r="AC19" s="233">
        <f t="shared" si="17"/>
        <v>2.8911010400509652E-3</v>
      </c>
      <c r="AD19" s="226">
        <f t="shared" si="18"/>
        <v>171297996.35999998</v>
      </c>
      <c r="AE19" s="242">
        <v>0.6</v>
      </c>
      <c r="AF19" s="223">
        <f t="shared" si="19"/>
        <v>1800</v>
      </c>
      <c r="AG19" s="279">
        <f t="shared" si="20"/>
        <v>95.483772648000027</v>
      </c>
      <c r="AH19" s="225">
        <f t="shared" si="21"/>
        <v>2700</v>
      </c>
      <c r="AI19" s="235">
        <f t="shared" si="22"/>
        <v>3.536436024000001E-2</v>
      </c>
      <c r="AJ19" s="233">
        <f t="shared" si="23"/>
        <v>2.6627856240305794E-3</v>
      </c>
      <c r="AK19" s="226">
        <f t="shared" si="24"/>
        <v>84673727.945999995</v>
      </c>
      <c r="AL19" s="242">
        <v>0.4</v>
      </c>
      <c r="AM19" s="223">
        <f t="shared" si="25"/>
        <v>1200</v>
      </c>
      <c r="AN19" s="279">
        <f t="shared" si="26"/>
        <v>101.36190279600004</v>
      </c>
      <c r="AO19" s="225">
        <f t="shared" si="27"/>
        <v>2700</v>
      </c>
      <c r="AP19" s="235">
        <f t="shared" si="28"/>
        <v>3.7541445480000012E-2</v>
      </c>
      <c r="AQ19" s="233">
        <f t="shared" si="29"/>
        <v>2.7614404160203861E-3</v>
      </c>
      <c r="AR19" s="226">
        <f t="shared" si="30"/>
        <v>48860528.220000006</v>
      </c>
      <c r="AS19" s="315"/>
    </row>
    <row r="20" spans="2:45" x14ac:dyDescent="0.25">
      <c r="B20" s="304">
        <v>240</v>
      </c>
      <c r="C20" s="295">
        <v>120</v>
      </c>
      <c r="D20" s="295">
        <v>2</v>
      </c>
      <c r="E20" s="296">
        <v>1</v>
      </c>
      <c r="F20" s="296">
        <v>1</v>
      </c>
      <c r="G20" s="49">
        <v>4</v>
      </c>
      <c r="H20" s="57">
        <v>0.9</v>
      </c>
      <c r="I20" s="220">
        <f t="shared" si="1"/>
        <v>18.333333333333336</v>
      </c>
      <c r="J20" s="222">
        <v>1</v>
      </c>
      <c r="K20" s="223">
        <f t="shared" si="2"/>
        <v>4000</v>
      </c>
      <c r="L20" s="224">
        <f t="shared" si="0"/>
        <v>88.888797360000041</v>
      </c>
      <c r="M20" s="225">
        <f t="shared" si="3"/>
        <v>3600</v>
      </c>
      <c r="N20" s="235">
        <f t="shared" si="4"/>
        <v>2.4691332600000011E-2</v>
      </c>
      <c r="O20" s="233">
        <f t="shared" si="5"/>
        <v>2.1110513867346197E-3</v>
      </c>
      <c r="P20" s="285">
        <f t="shared" si="6"/>
        <v>252656799</v>
      </c>
      <c r="Q20" s="222">
        <v>0.9</v>
      </c>
      <c r="R20" s="223">
        <f t="shared" si="7"/>
        <v>3600</v>
      </c>
      <c r="S20" s="279">
        <f t="shared" si="8"/>
        <v>127.02495880800005</v>
      </c>
      <c r="T20" s="225">
        <f t="shared" si="9"/>
        <v>3600</v>
      </c>
      <c r="U20" s="282">
        <f t="shared" si="10"/>
        <v>3.5284710780000013E-2</v>
      </c>
      <c r="V20" s="233">
        <f t="shared" si="11"/>
        <v>2.8224462480611577E-3</v>
      </c>
      <c r="W20" s="226">
        <f t="shared" si="12"/>
        <v>173253767.85900003</v>
      </c>
      <c r="X20" s="242">
        <v>0.7</v>
      </c>
      <c r="Y20" s="223">
        <f t="shared" si="13"/>
        <v>2800</v>
      </c>
      <c r="Z20" s="279">
        <f t="shared" si="14"/>
        <v>124.44431630400005</v>
      </c>
      <c r="AA20" s="225">
        <f t="shared" si="15"/>
        <v>3600</v>
      </c>
      <c r="AB20" s="235">
        <f t="shared" si="16"/>
        <v>3.4567865640000014E-2</v>
      </c>
      <c r="AC20" s="233">
        <f t="shared" si="17"/>
        <v>2.6983609707142342E-3</v>
      </c>
      <c r="AD20" s="226">
        <f t="shared" si="18"/>
        <v>119908597.45199998</v>
      </c>
      <c r="AE20" s="242">
        <v>0.4</v>
      </c>
      <c r="AF20" s="223">
        <f t="shared" si="19"/>
        <v>1600</v>
      </c>
      <c r="AG20" s="279">
        <f t="shared" si="20"/>
        <v>113.16595276800005</v>
      </c>
      <c r="AH20" s="225">
        <f t="shared" si="21"/>
        <v>3600</v>
      </c>
      <c r="AI20" s="235">
        <f t="shared" si="22"/>
        <v>3.1434986880000015E-2</v>
      </c>
      <c r="AJ20" s="233">
        <f t="shared" si="23"/>
        <v>2.3669205546938484E-3</v>
      </c>
      <c r="AK20" s="226">
        <f t="shared" si="24"/>
        <v>56449151.964000009</v>
      </c>
      <c r="AL20" s="242">
        <v>0.3</v>
      </c>
      <c r="AM20" s="223">
        <f t="shared" si="25"/>
        <v>1200</v>
      </c>
      <c r="AN20" s="279">
        <f t="shared" si="26"/>
        <v>135.14920372800003</v>
      </c>
      <c r="AO20" s="225">
        <f t="shared" si="27"/>
        <v>3600</v>
      </c>
      <c r="AP20" s="235">
        <f t="shared" si="28"/>
        <v>3.7541445480000012E-2</v>
      </c>
      <c r="AQ20" s="233">
        <f t="shared" si="29"/>
        <v>2.7614404160203861E-3</v>
      </c>
      <c r="AR20" s="226">
        <f t="shared" si="30"/>
        <v>36645396.164999999</v>
      </c>
      <c r="AS20" s="315"/>
    </row>
    <row r="21" spans="2:45" x14ac:dyDescent="0.25">
      <c r="B21" s="304">
        <v>240</v>
      </c>
      <c r="C21" s="295">
        <v>120</v>
      </c>
      <c r="D21" s="295">
        <v>2</v>
      </c>
      <c r="E21" s="296">
        <v>1</v>
      </c>
      <c r="F21" s="296">
        <v>1</v>
      </c>
      <c r="G21" s="49">
        <v>5</v>
      </c>
      <c r="H21" s="57">
        <v>0.9</v>
      </c>
      <c r="I21" s="220">
        <f t="shared" si="1"/>
        <v>22.916666666666668</v>
      </c>
      <c r="J21" s="222">
        <v>1</v>
      </c>
      <c r="K21" s="223">
        <f t="shared" si="2"/>
        <v>5000</v>
      </c>
      <c r="L21" s="224">
        <f t="shared" si="0"/>
        <v>138.88874587500004</v>
      </c>
      <c r="M21" s="225">
        <f t="shared" si="3"/>
        <v>4500</v>
      </c>
      <c r="N21" s="235">
        <f t="shared" si="4"/>
        <v>3.0864165750000009E-2</v>
      </c>
      <c r="O21" s="233">
        <f t="shared" si="5"/>
        <v>2.6388142334182749E-3</v>
      </c>
      <c r="P21" s="285">
        <f t="shared" si="6"/>
        <v>252656799</v>
      </c>
      <c r="Q21" s="222">
        <v>0.7</v>
      </c>
      <c r="R21" s="223">
        <f t="shared" si="7"/>
        <v>3500</v>
      </c>
      <c r="S21" s="279">
        <f t="shared" si="8"/>
        <v>154.37060966250002</v>
      </c>
      <c r="T21" s="225">
        <f t="shared" si="9"/>
        <v>4500</v>
      </c>
      <c r="U21" s="282">
        <f t="shared" si="10"/>
        <v>3.4304579925000002E-2</v>
      </c>
      <c r="V21" s="233">
        <f t="shared" si="11"/>
        <v>2.7440449633927924E-3</v>
      </c>
      <c r="W21" s="226">
        <f t="shared" si="12"/>
        <v>134752930.55699998</v>
      </c>
      <c r="X21" s="242">
        <v>0.6</v>
      </c>
      <c r="Y21" s="223">
        <f t="shared" si="13"/>
        <v>3000</v>
      </c>
      <c r="Z21" s="279">
        <f t="shared" si="14"/>
        <v>166.66649505000004</v>
      </c>
      <c r="AA21" s="225">
        <f t="shared" si="15"/>
        <v>4500</v>
      </c>
      <c r="AB21" s="235">
        <f t="shared" si="16"/>
        <v>3.7036998900000007E-2</v>
      </c>
      <c r="AC21" s="233">
        <f t="shared" si="17"/>
        <v>2.8911010400509652E-3</v>
      </c>
      <c r="AD21" s="226">
        <f t="shared" si="18"/>
        <v>102778797.81599998</v>
      </c>
      <c r="AE21" s="242">
        <v>0.3</v>
      </c>
      <c r="AF21" s="223">
        <f t="shared" si="19"/>
        <v>1500</v>
      </c>
      <c r="AG21" s="279">
        <f t="shared" si="20"/>
        <v>132.61635090000004</v>
      </c>
      <c r="AH21" s="225">
        <f t="shared" si="21"/>
        <v>4500</v>
      </c>
      <c r="AI21" s="235">
        <f t="shared" si="22"/>
        <v>2.9470300200000011E-2</v>
      </c>
      <c r="AJ21" s="233">
        <f t="shared" si="23"/>
        <v>2.2189880200254829E-3</v>
      </c>
      <c r="AK21" s="226">
        <f t="shared" si="24"/>
        <v>42336863.972999997</v>
      </c>
      <c r="AL21" s="242">
        <v>0.2</v>
      </c>
      <c r="AM21" s="223">
        <f t="shared" si="25"/>
        <v>1000</v>
      </c>
      <c r="AN21" s="279">
        <f t="shared" si="26"/>
        <v>140.78042055000003</v>
      </c>
      <c r="AO21" s="225">
        <f t="shared" si="27"/>
        <v>4500</v>
      </c>
      <c r="AP21" s="235">
        <f t="shared" si="28"/>
        <v>3.1284537900000006E-2</v>
      </c>
      <c r="AQ21" s="233">
        <f t="shared" si="29"/>
        <v>2.3012003466836551E-3</v>
      </c>
      <c r="AR21" s="226">
        <f t="shared" si="30"/>
        <v>24430264.110000003</v>
      </c>
      <c r="AS21" s="315"/>
    </row>
    <row r="22" spans="2:45" x14ac:dyDescent="0.25">
      <c r="B22" s="304">
        <v>240</v>
      </c>
      <c r="C22" s="295">
        <v>120</v>
      </c>
      <c r="D22" s="295">
        <v>2</v>
      </c>
      <c r="E22" s="296">
        <v>1</v>
      </c>
      <c r="F22" s="296">
        <v>1</v>
      </c>
      <c r="G22" s="49">
        <v>6</v>
      </c>
      <c r="H22" s="57">
        <v>0.9</v>
      </c>
      <c r="I22" s="220">
        <f t="shared" si="1"/>
        <v>27.500000000000004</v>
      </c>
      <c r="J22" s="222">
        <v>1</v>
      </c>
      <c r="K22" s="223">
        <f t="shared" si="2"/>
        <v>6000</v>
      </c>
      <c r="L22" s="224">
        <f t="shared" si="0"/>
        <v>199.99979406000008</v>
      </c>
      <c r="M22" s="225">
        <f t="shared" si="3"/>
        <v>5400</v>
      </c>
      <c r="N22" s="235">
        <f t="shared" si="4"/>
        <v>3.7036998900000014E-2</v>
      </c>
      <c r="O22" s="233">
        <f t="shared" si="5"/>
        <v>3.1665770801019297E-3</v>
      </c>
      <c r="P22" s="285">
        <f t="shared" si="6"/>
        <v>252656799</v>
      </c>
      <c r="Q22" s="222">
        <v>0.6</v>
      </c>
      <c r="R22" s="223">
        <f t="shared" si="7"/>
        <v>3600</v>
      </c>
      <c r="S22" s="279">
        <f t="shared" si="8"/>
        <v>190.53743821200007</v>
      </c>
      <c r="T22" s="225">
        <f t="shared" si="9"/>
        <v>5400</v>
      </c>
      <c r="U22" s="282">
        <f t="shared" si="10"/>
        <v>3.5284710780000013E-2</v>
      </c>
      <c r="V22" s="233">
        <f t="shared" si="11"/>
        <v>2.8224462480611577E-3</v>
      </c>
      <c r="W22" s="226">
        <f t="shared" si="12"/>
        <v>115502511.90599999</v>
      </c>
      <c r="X22" s="242">
        <v>0.5</v>
      </c>
      <c r="Y22" s="223">
        <f t="shared" si="13"/>
        <v>3000</v>
      </c>
      <c r="Z22" s="279">
        <f t="shared" si="14"/>
        <v>199.99979406000008</v>
      </c>
      <c r="AA22" s="225">
        <f t="shared" si="15"/>
        <v>5400</v>
      </c>
      <c r="AB22" s="235">
        <f t="shared" si="16"/>
        <v>3.7036998900000014E-2</v>
      </c>
      <c r="AC22" s="233">
        <f t="shared" si="17"/>
        <v>2.8911010400509652E-3</v>
      </c>
      <c r="AD22" s="226">
        <f t="shared" si="18"/>
        <v>85648998.179999992</v>
      </c>
      <c r="AE22" s="242">
        <v>0.3</v>
      </c>
      <c r="AF22" s="223">
        <f t="shared" si="19"/>
        <v>1800</v>
      </c>
      <c r="AG22" s="279">
        <f t="shared" si="20"/>
        <v>190.96754529600005</v>
      </c>
      <c r="AH22" s="225">
        <f t="shared" si="21"/>
        <v>5400</v>
      </c>
      <c r="AI22" s="235">
        <f t="shared" si="22"/>
        <v>3.536436024000001E-2</v>
      </c>
      <c r="AJ22" s="233">
        <f t="shared" si="23"/>
        <v>2.6627856240305794E-3</v>
      </c>
      <c r="AK22" s="226">
        <f t="shared" si="24"/>
        <v>42336863.972999997</v>
      </c>
      <c r="AL22" s="242">
        <v>0.2</v>
      </c>
      <c r="AM22" s="223">
        <f t="shared" si="25"/>
        <v>1200</v>
      </c>
      <c r="AN22" s="279">
        <f t="shared" si="26"/>
        <v>202.72380559200008</v>
      </c>
      <c r="AO22" s="225">
        <f t="shared" si="27"/>
        <v>5400</v>
      </c>
      <c r="AP22" s="235">
        <f t="shared" si="28"/>
        <v>3.7541445480000012E-2</v>
      </c>
      <c r="AQ22" s="233">
        <f t="shared" si="29"/>
        <v>2.7614404160203861E-3</v>
      </c>
      <c r="AR22" s="226">
        <f t="shared" si="30"/>
        <v>24430264.110000003</v>
      </c>
      <c r="AS22" s="315"/>
    </row>
    <row r="23" spans="2:45" x14ac:dyDescent="0.25">
      <c r="B23" s="304">
        <v>240</v>
      </c>
      <c r="C23" s="295">
        <v>120</v>
      </c>
      <c r="D23" s="295">
        <v>2</v>
      </c>
      <c r="E23" s="296">
        <v>1</v>
      </c>
      <c r="F23" s="296">
        <v>1</v>
      </c>
      <c r="G23" s="49">
        <v>7</v>
      </c>
      <c r="H23" s="57">
        <v>0.9</v>
      </c>
      <c r="I23" s="220">
        <f t="shared" si="1"/>
        <v>32.083333333333336</v>
      </c>
      <c r="J23" s="222">
        <v>0.8</v>
      </c>
      <c r="K23" s="223">
        <f t="shared" si="2"/>
        <v>5600</v>
      </c>
      <c r="L23" s="224">
        <f t="shared" si="0"/>
        <v>217.77755353200004</v>
      </c>
      <c r="M23" s="225">
        <f t="shared" si="3"/>
        <v>6300</v>
      </c>
      <c r="N23" s="235">
        <f t="shared" si="4"/>
        <v>3.4567865640000008E-2</v>
      </c>
      <c r="O23" s="233">
        <f t="shared" si="5"/>
        <v>2.9554719414284676E-3</v>
      </c>
      <c r="P23" s="285">
        <f t="shared" si="6"/>
        <v>202125439.20000002</v>
      </c>
      <c r="Q23" s="222">
        <v>0.5</v>
      </c>
      <c r="R23" s="223">
        <f t="shared" si="7"/>
        <v>3500</v>
      </c>
      <c r="S23" s="279">
        <f t="shared" si="8"/>
        <v>216.11885352750002</v>
      </c>
      <c r="T23" s="225">
        <f t="shared" si="9"/>
        <v>6300</v>
      </c>
      <c r="U23" s="282">
        <f t="shared" si="10"/>
        <v>3.4304579925000002E-2</v>
      </c>
      <c r="V23" s="233">
        <f t="shared" si="11"/>
        <v>2.7440449633927924E-3</v>
      </c>
      <c r="W23" s="226">
        <f t="shared" si="12"/>
        <v>96252093.254999995</v>
      </c>
      <c r="X23" s="242">
        <v>0.4</v>
      </c>
      <c r="Y23" s="223">
        <f t="shared" si="13"/>
        <v>2800</v>
      </c>
      <c r="Z23" s="279">
        <f t="shared" si="14"/>
        <v>217.77755353200004</v>
      </c>
      <c r="AA23" s="225">
        <f t="shared" si="15"/>
        <v>6300</v>
      </c>
      <c r="AB23" s="235">
        <f t="shared" si="16"/>
        <v>3.4567865640000008E-2</v>
      </c>
      <c r="AC23" s="233">
        <f t="shared" si="17"/>
        <v>2.6983609707142342E-3</v>
      </c>
      <c r="AD23" s="226">
        <f t="shared" si="18"/>
        <v>68519198.544</v>
      </c>
      <c r="AE23" s="242">
        <v>0.2</v>
      </c>
      <c r="AF23" s="223">
        <f t="shared" si="19"/>
        <v>1400</v>
      </c>
      <c r="AG23" s="279">
        <f t="shared" si="20"/>
        <v>173.285365176</v>
      </c>
      <c r="AH23" s="225">
        <f t="shared" si="21"/>
        <v>6300</v>
      </c>
      <c r="AI23" s="235">
        <f t="shared" si="22"/>
        <v>2.750561352E-2</v>
      </c>
      <c r="AJ23" s="233">
        <f t="shared" si="23"/>
        <v>2.0710554853571174E-3</v>
      </c>
      <c r="AK23" s="226">
        <f t="shared" si="24"/>
        <v>28224575.982000005</v>
      </c>
      <c r="AL23" s="242">
        <v>0.1</v>
      </c>
      <c r="AM23" s="223">
        <f t="shared" si="25"/>
        <v>700</v>
      </c>
      <c r="AN23" s="279">
        <f t="shared" si="26"/>
        <v>137.964812139</v>
      </c>
      <c r="AO23" s="225">
        <f t="shared" si="27"/>
        <v>6300</v>
      </c>
      <c r="AP23" s="235">
        <f t="shared" si="28"/>
        <v>2.1899176530000002E-2</v>
      </c>
      <c r="AQ23" s="233">
        <f t="shared" si="29"/>
        <v>1.6108402426785586E-3</v>
      </c>
      <c r="AR23" s="226">
        <f t="shared" si="30"/>
        <v>12215132.055000002</v>
      </c>
      <c r="AS23" s="315"/>
    </row>
    <row r="24" spans="2:45" x14ac:dyDescent="0.25">
      <c r="B24" s="304">
        <v>240</v>
      </c>
      <c r="C24" s="295">
        <v>120</v>
      </c>
      <c r="D24" s="295">
        <v>2</v>
      </c>
      <c r="E24" s="296">
        <v>1</v>
      </c>
      <c r="F24" s="296">
        <v>1</v>
      </c>
      <c r="G24" s="49">
        <v>8</v>
      </c>
      <c r="H24" s="57">
        <v>0.9</v>
      </c>
      <c r="I24" s="220">
        <f t="shared" si="1"/>
        <v>36.666666666666671</v>
      </c>
      <c r="J24" s="222">
        <v>0.7</v>
      </c>
      <c r="K24" s="223">
        <f t="shared" si="2"/>
        <v>5600</v>
      </c>
      <c r="L24" s="224">
        <f t="shared" si="0"/>
        <v>248.88863260800011</v>
      </c>
      <c r="M24" s="225">
        <f t="shared" si="3"/>
        <v>7200</v>
      </c>
      <c r="N24" s="235">
        <f t="shared" si="4"/>
        <v>3.4567865640000014E-2</v>
      </c>
      <c r="O24" s="233">
        <f t="shared" si="5"/>
        <v>2.9554719414284676E-3</v>
      </c>
      <c r="P24" s="285">
        <f t="shared" si="6"/>
        <v>176859759.29999998</v>
      </c>
      <c r="Q24" s="222">
        <v>0.4</v>
      </c>
      <c r="R24" s="223">
        <f t="shared" si="7"/>
        <v>3200</v>
      </c>
      <c r="S24" s="279">
        <f t="shared" si="8"/>
        <v>225.82214899200008</v>
      </c>
      <c r="T24" s="225">
        <f t="shared" si="9"/>
        <v>7200</v>
      </c>
      <c r="U24" s="282">
        <f t="shared" si="10"/>
        <v>3.1364187360000011E-2</v>
      </c>
      <c r="V24" s="233">
        <f t="shared" si="11"/>
        <v>2.5088411093876959E-3</v>
      </c>
      <c r="W24" s="226">
        <f t="shared" si="12"/>
        <v>77001674.604000017</v>
      </c>
      <c r="X24" s="242">
        <v>0.3</v>
      </c>
      <c r="Y24" s="223">
        <f t="shared" si="13"/>
        <v>2400</v>
      </c>
      <c r="Z24" s="279">
        <f t="shared" si="14"/>
        <v>213.33311366400008</v>
      </c>
      <c r="AA24" s="225">
        <f t="shared" si="15"/>
        <v>7200</v>
      </c>
      <c r="AB24" s="235">
        <f t="shared" si="16"/>
        <v>2.9629599120000013E-2</v>
      </c>
      <c r="AC24" s="233">
        <f t="shared" si="17"/>
        <v>2.312880832040772E-3</v>
      </c>
      <c r="AD24" s="226">
        <f t="shared" si="18"/>
        <v>51389398.907999992</v>
      </c>
      <c r="AE24" s="242">
        <v>0.2</v>
      </c>
      <c r="AF24" s="223">
        <f t="shared" si="19"/>
        <v>1600</v>
      </c>
      <c r="AG24" s="279">
        <f t="shared" si="20"/>
        <v>226.33190553600011</v>
      </c>
      <c r="AH24" s="225">
        <f t="shared" si="21"/>
        <v>7200</v>
      </c>
      <c r="AI24" s="235">
        <f t="shared" si="22"/>
        <v>3.1434986880000015E-2</v>
      </c>
      <c r="AJ24" s="233">
        <f t="shared" si="23"/>
        <v>2.3669205546938484E-3</v>
      </c>
      <c r="AK24" s="226">
        <f t="shared" si="24"/>
        <v>28224575.982000005</v>
      </c>
      <c r="AL24" s="242">
        <v>0.1</v>
      </c>
      <c r="AM24" s="223">
        <f t="shared" si="25"/>
        <v>800</v>
      </c>
      <c r="AN24" s="279">
        <f t="shared" si="26"/>
        <v>180.19893830400008</v>
      </c>
      <c r="AO24" s="225">
        <f t="shared" si="27"/>
        <v>7200</v>
      </c>
      <c r="AP24" s="235">
        <f t="shared" si="28"/>
        <v>2.5027630320000011E-2</v>
      </c>
      <c r="AQ24" s="233">
        <f t="shared" si="29"/>
        <v>1.8409602773469241E-3</v>
      </c>
      <c r="AR24" s="226">
        <f t="shared" si="30"/>
        <v>12215132.055000002</v>
      </c>
      <c r="AS24" s="315"/>
    </row>
    <row r="25" spans="2:45" x14ac:dyDescent="0.25">
      <c r="B25" s="304">
        <v>240</v>
      </c>
      <c r="C25" s="295">
        <v>120</v>
      </c>
      <c r="D25" s="295">
        <v>2</v>
      </c>
      <c r="E25" s="296">
        <v>1</v>
      </c>
      <c r="F25" s="296">
        <v>1</v>
      </c>
      <c r="G25" s="49">
        <v>9</v>
      </c>
      <c r="H25" s="57">
        <v>0.9</v>
      </c>
      <c r="I25" s="220">
        <f t="shared" si="1"/>
        <v>41.25</v>
      </c>
      <c r="J25" s="222">
        <v>0.6</v>
      </c>
      <c r="K25" s="223">
        <f t="shared" si="2"/>
        <v>5400</v>
      </c>
      <c r="L25" s="224">
        <f t="shared" si="0"/>
        <v>269.99972198099999</v>
      </c>
      <c r="M25" s="225">
        <f t="shared" si="3"/>
        <v>8100</v>
      </c>
      <c r="N25" s="235">
        <f t="shared" si="4"/>
        <v>3.3333299009999998E-2</v>
      </c>
      <c r="O25" s="233">
        <f t="shared" si="5"/>
        <v>2.849919372091737E-3</v>
      </c>
      <c r="P25" s="285">
        <f t="shared" si="6"/>
        <v>151594079.39999998</v>
      </c>
      <c r="Q25" s="222">
        <v>0.4</v>
      </c>
      <c r="R25" s="223">
        <f t="shared" si="7"/>
        <v>3600</v>
      </c>
      <c r="S25" s="279">
        <f t="shared" si="8"/>
        <v>285.80615731799998</v>
      </c>
      <c r="T25" s="225">
        <f t="shared" si="9"/>
        <v>8100</v>
      </c>
      <c r="U25" s="282">
        <f t="shared" si="10"/>
        <v>3.5284710779999999E-2</v>
      </c>
      <c r="V25" s="233">
        <f t="shared" si="11"/>
        <v>2.8224462480611577E-3</v>
      </c>
      <c r="W25" s="226">
        <f t="shared" si="12"/>
        <v>77001674.604000017</v>
      </c>
      <c r="X25" s="242">
        <v>0.3</v>
      </c>
      <c r="Y25" s="223">
        <f t="shared" si="13"/>
        <v>2700</v>
      </c>
      <c r="Z25" s="279">
        <f t="shared" si="14"/>
        <v>269.99972198099999</v>
      </c>
      <c r="AA25" s="225">
        <f t="shared" si="15"/>
        <v>8100</v>
      </c>
      <c r="AB25" s="235">
        <f t="shared" si="16"/>
        <v>3.3333299009999998E-2</v>
      </c>
      <c r="AC25" s="233">
        <f t="shared" si="17"/>
        <v>2.6019909360458686E-3</v>
      </c>
      <c r="AD25" s="226">
        <f t="shared" si="18"/>
        <v>51389398.907999992</v>
      </c>
      <c r="AE25" s="242">
        <v>0.2</v>
      </c>
      <c r="AF25" s="223">
        <f t="shared" si="19"/>
        <v>1800</v>
      </c>
      <c r="AG25" s="279">
        <f t="shared" si="20"/>
        <v>286.45131794399998</v>
      </c>
      <c r="AH25" s="225">
        <f t="shared" si="21"/>
        <v>8100</v>
      </c>
      <c r="AI25" s="235">
        <f t="shared" si="22"/>
        <v>3.5364360239999997E-2</v>
      </c>
      <c r="AJ25" s="233">
        <f t="shared" si="23"/>
        <v>2.6627856240305794E-3</v>
      </c>
      <c r="AK25" s="226">
        <f t="shared" si="24"/>
        <v>28224575.982000005</v>
      </c>
      <c r="AL25" s="242">
        <v>0.1</v>
      </c>
      <c r="AM25" s="223">
        <f t="shared" si="25"/>
        <v>900</v>
      </c>
      <c r="AN25" s="279">
        <f t="shared" si="26"/>
        <v>228.06428129100001</v>
      </c>
      <c r="AO25" s="225">
        <f t="shared" si="27"/>
        <v>8100</v>
      </c>
      <c r="AP25" s="235">
        <f t="shared" si="28"/>
        <v>2.8156084110000004E-2</v>
      </c>
      <c r="AQ25" s="233">
        <f t="shared" si="29"/>
        <v>2.0710803120152894E-3</v>
      </c>
      <c r="AR25" s="226">
        <f t="shared" si="30"/>
        <v>12215132.055000002</v>
      </c>
      <c r="AS25" s="315"/>
    </row>
    <row r="26" spans="2:45" x14ac:dyDescent="0.25">
      <c r="B26" s="304">
        <v>240</v>
      </c>
      <c r="C26" s="295">
        <v>120</v>
      </c>
      <c r="D26" s="295">
        <v>2</v>
      </c>
      <c r="E26" s="296">
        <v>1</v>
      </c>
      <c r="F26" s="296">
        <v>1</v>
      </c>
      <c r="G26" s="49">
        <v>10</v>
      </c>
      <c r="H26" s="57">
        <v>0.9</v>
      </c>
      <c r="I26" s="220">
        <f t="shared" si="1"/>
        <v>45.833333333333336</v>
      </c>
      <c r="J26" s="222">
        <v>0.6</v>
      </c>
      <c r="K26" s="223">
        <f t="shared" si="2"/>
        <v>6000</v>
      </c>
      <c r="L26" s="224">
        <f t="shared" si="0"/>
        <v>333.33299010000007</v>
      </c>
      <c r="M26" s="225">
        <f t="shared" si="3"/>
        <v>9000</v>
      </c>
      <c r="N26" s="235">
        <f t="shared" si="4"/>
        <v>3.7036998900000007E-2</v>
      </c>
      <c r="O26" s="233">
        <f t="shared" si="5"/>
        <v>3.1665770801019297E-3</v>
      </c>
      <c r="P26" s="285">
        <f t="shared" si="6"/>
        <v>151594079.39999998</v>
      </c>
      <c r="Q26" s="222">
        <v>0.3</v>
      </c>
      <c r="R26" s="223">
        <f t="shared" si="7"/>
        <v>3000</v>
      </c>
      <c r="S26" s="279">
        <f t="shared" si="8"/>
        <v>264.63533085</v>
      </c>
      <c r="T26" s="225">
        <f t="shared" si="9"/>
        <v>9000</v>
      </c>
      <c r="U26" s="282">
        <f t="shared" si="10"/>
        <v>2.9403925649999999E-2</v>
      </c>
      <c r="V26" s="233">
        <f t="shared" si="11"/>
        <v>2.3520385400509648E-3</v>
      </c>
      <c r="W26" s="226">
        <f t="shared" si="12"/>
        <v>57751255.952999994</v>
      </c>
      <c r="X26" s="242">
        <v>0.3</v>
      </c>
      <c r="Y26" s="223">
        <f t="shared" si="13"/>
        <v>3000</v>
      </c>
      <c r="Z26" s="279">
        <f t="shared" si="14"/>
        <v>333.33299010000007</v>
      </c>
      <c r="AA26" s="225">
        <f t="shared" si="15"/>
        <v>9000</v>
      </c>
      <c r="AB26" s="235">
        <f t="shared" si="16"/>
        <v>3.7036998900000007E-2</v>
      </c>
      <c r="AC26" s="233">
        <f t="shared" si="17"/>
        <v>2.8911010400509652E-3</v>
      </c>
      <c r="AD26" s="226">
        <f t="shared" si="18"/>
        <v>51389398.907999992</v>
      </c>
      <c r="AE26" s="242">
        <v>0.1</v>
      </c>
      <c r="AF26" s="223">
        <f t="shared" si="19"/>
        <v>1000</v>
      </c>
      <c r="AG26" s="279">
        <f t="shared" si="20"/>
        <v>176.82180120000004</v>
      </c>
      <c r="AH26" s="225">
        <f t="shared" si="21"/>
        <v>9000</v>
      </c>
      <c r="AI26" s="235">
        <f t="shared" si="22"/>
        <v>1.9646866800000003E-2</v>
      </c>
      <c r="AJ26" s="233">
        <f t="shared" si="23"/>
        <v>1.4793253466836552E-3</v>
      </c>
      <c r="AK26" s="226">
        <f t="shared" si="24"/>
        <v>14112287.991000002</v>
      </c>
      <c r="AL26" s="242">
        <v>0.1</v>
      </c>
      <c r="AM26" s="223">
        <f t="shared" si="25"/>
        <v>1000</v>
      </c>
      <c r="AN26" s="279">
        <f t="shared" si="26"/>
        <v>281.56084110000006</v>
      </c>
      <c r="AO26" s="225">
        <f t="shared" si="27"/>
        <v>9000</v>
      </c>
      <c r="AP26" s="235">
        <f t="shared" si="28"/>
        <v>3.1284537900000006E-2</v>
      </c>
      <c r="AQ26" s="233">
        <f t="shared" si="29"/>
        <v>2.3012003466836551E-3</v>
      </c>
      <c r="AR26" s="226">
        <f t="shared" si="30"/>
        <v>12215132.055000002</v>
      </c>
      <c r="AS26" s="315"/>
    </row>
    <row r="27" spans="2:45" x14ac:dyDescent="0.25">
      <c r="B27" s="304">
        <v>240</v>
      </c>
      <c r="C27" s="295">
        <v>120</v>
      </c>
      <c r="D27" s="295">
        <v>2</v>
      </c>
      <c r="E27" s="296">
        <v>1</v>
      </c>
      <c r="F27" s="296">
        <v>1</v>
      </c>
      <c r="G27" s="49">
        <v>11</v>
      </c>
      <c r="H27" s="57">
        <v>0.9</v>
      </c>
      <c r="I27" s="220">
        <f t="shared" si="1"/>
        <v>50.416666666666671</v>
      </c>
      <c r="J27" s="222">
        <v>0.5</v>
      </c>
      <c r="K27" s="223">
        <f t="shared" si="2"/>
        <v>5500</v>
      </c>
      <c r="L27" s="224">
        <f t="shared" si="0"/>
        <v>336.11076501750011</v>
      </c>
      <c r="M27" s="225">
        <f t="shared" si="3"/>
        <v>9900</v>
      </c>
      <c r="N27" s="235">
        <f t="shared" si="4"/>
        <v>3.3950582325000013E-2</v>
      </c>
      <c r="O27" s="233">
        <f t="shared" si="5"/>
        <v>2.9026956567601023E-3</v>
      </c>
      <c r="P27" s="285">
        <f t="shared" si="6"/>
        <v>126328399.5</v>
      </c>
      <c r="Q27" s="222">
        <v>0.3</v>
      </c>
      <c r="R27" s="223">
        <f t="shared" si="7"/>
        <v>3300</v>
      </c>
      <c r="S27" s="279">
        <f t="shared" si="8"/>
        <v>320.20875032850006</v>
      </c>
      <c r="T27" s="225">
        <f t="shared" si="9"/>
        <v>9900</v>
      </c>
      <c r="U27" s="282">
        <f t="shared" si="10"/>
        <v>3.2344318215000008E-2</v>
      </c>
      <c r="V27" s="233">
        <f t="shared" si="11"/>
        <v>2.5872423940560612E-3</v>
      </c>
      <c r="W27" s="226">
        <f t="shared" si="12"/>
        <v>57751255.952999994</v>
      </c>
      <c r="X27" s="242">
        <v>0.2</v>
      </c>
      <c r="Y27" s="223">
        <f t="shared" si="13"/>
        <v>2200</v>
      </c>
      <c r="Z27" s="279">
        <f t="shared" si="14"/>
        <v>268.8886120140001</v>
      </c>
      <c r="AA27" s="225">
        <f t="shared" si="15"/>
        <v>9900</v>
      </c>
      <c r="AB27" s="235">
        <f t="shared" si="16"/>
        <v>2.716046586000001E-2</v>
      </c>
      <c r="AC27" s="233">
        <f t="shared" si="17"/>
        <v>2.1201407627040414E-3</v>
      </c>
      <c r="AD27" s="226">
        <f t="shared" si="18"/>
        <v>34259599.272</v>
      </c>
      <c r="AE27" s="242">
        <v>0.1</v>
      </c>
      <c r="AF27" s="223">
        <f t="shared" si="19"/>
        <v>1100</v>
      </c>
      <c r="AG27" s="279">
        <f t="shared" si="20"/>
        <v>213.95437945200007</v>
      </c>
      <c r="AH27" s="225">
        <f t="shared" si="21"/>
        <v>9900</v>
      </c>
      <c r="AI27" s="235">
        <f t="shared" si="22"/>
        <v>2.1611553480000007E-2</v>
      </c>
      <c r="AJ27" s="233">
        <f t="shared" si="23"/>
        <v>1.6272578813520207E-3</v>
      </c>
      <c r="AK27" s="226">
        <f t="shared" si="24"/>
        <v>14112287.991000002</v>
      </c>
      <c r="AL27" s="242">
        <v>0.1</v>
      </c>
      <c r="AM27" s="223">
        <f t="shared" si="25"/>
        <v>1100</v>
      </c>
      <c r="AN27" s="279">
        <f t="shared" si="26"/>
        <v>340.68861773100008</v>
      </c>
      <c r="AO27" s="225">
        <f t="shared" si="27"/>
        <v>9900</v>
      </c>
      <c r="AP27" s="235">
        <f t="shared" si="28"/>
        <v>3.4412991690000005E-2</v>
      </c>
      <c r="AQ27" s="233">
        <f t="shared" si="29"/>
        <v>2.5313203813520204E-3</v>
      </c>
      <c r="AR27" s="226">
        <f t="shared" si="30"/>
        <v>12215132.055000002</v>
      </c>
      <c r="AS27" s="315"/>
    </row>
    <row r="28" spans="2:45" x14ac:dyDescent="0.25">
      <c r="B28" s="304">
        <v>240</v>
      </c>
      <c r="C28" s="295">
        <v>120</v>
      </c>
      <c r="D28" s="295">
        <v>2</v>
      </c>
      <c r="E28" s="296">
        <v>1</v>
      </c>
      <c r="F28" s="296">
        <v>1</v>
      </c>
      <c r="G28" s="49">
        <v>12</v>
      </c>
      <c r="H28" s="57">
        <v>0.9</v>
      </c>
      <c r="I28" s="220">
        <f t="shared" si="1"/>
        <v>55.000000000000007</v>
      </c>
      <c r="J28" s="222">
        <v>0.5</v>
      </c>
      <c r="K28" s="223">
        <f t="shared" si="2"/>
        <v>6000</v>
      </c>
      <c r="L28" s="224">
        <f t="shared" si="0"/>
        <v>399.99958812000017</v>
      </c>
      <c r="M28" s="225">
        <f t="shared" si="3"/>
        <v>10800</v>
      </c>
      <c r="N28" s="235">
        <f t="shared" si="4"/>
        <v>3.7036998900000014E-2</v>
      </c>
      <c r="O28" s="233">
        <f t="shared" si="5"/>
        <v>3.1665770801019297E-3</v>
      </c>
      <c r="P28" s="285">
        <f t="shared" si="6"/>
        <v>126328399.5</v>
      </c>
      <c r="Q28" s="222">
        <v>0.3</v>
      </c>
      <c r="R28" s="223">
        <f t="shared" si="7"/>
        <v>3600</v>
      </c>
      <c r="S28" s="279">
        <f t="shared" si="8"/>
        <v>381.07487642400014</v>
      </c>
      <c r="T28" s="225">
        <f t="shared" si="9"/>
        <v>10800</v>
      </c>
      <c r="U28" s="282">
        <f t="shared" si="10"/>
        <v>3.5284710780000013E-2</v>
      </c>
      <c r="V28" s="233">
        <f t="shared" si="11"/>
        <v>2.8224462480611577E-3</v>
      </c>
      <c r="W28" s="226">
        <f t="shared" si="12"/>
        <v>57751255.952999994</v>
      </c>
      <c r="X28" s="242">
        <v>0.2</v>
      </c>
      <c r="Y28" s="223">
        <f t="shared" si="13"/>
        <v>2400</v>
      </c>
      <c r="Z28" s="279">
        <f t="shared" si="14"/>
        <v>319.99967049600014</v>
      </c>
      <c r="AA28" s="225">
        <f t="shared" si="15"/>
        <v>10800</v>
      </c>
      <c r="AB28" s="235">
        <f t="shared" si="16"/>
        <v>2.9629599120000013E-2</v>
      </c>
      <c r="AC28" s="233">
        <f t="shared" si="17"/>
        <v>2.312880832040772E-3</v>
      </c>
      <c r="AD28" s="226">
        <f t="shared" si="18"/>
        <v>34259599.272</v>
      </c>
      <c r="AE28" s="242">
        <v>0.1</v>
      </c>
      <c r="AF28" s="223">
        <f t="shared" si="19"/>
        <v>1200</v>
      </c>
      <c r="AG28" s="279">
        <f t="shared" si="20"/>
        <v>254.62339372800005</v>
      </c>
      <c r="AH28" s="225">
        <f t="shared" si="21"/>
        <v>10800</v>
      </c>
      <c r="AI28" s="235">
        <f t="shared" si="22"/>
        <v>2.3576240160000005E-2</v>
      </c>
      <c r="AJ28" s="233">
        <f t="shared" si="23"/>
        <v>1.7751904160203862E-3</v>
      </c>
      <c r="AK28" s="226">
        <f t="shared" si="24"/>
        <v>14112287.991000002</v>
      </c>
      <c r="AL28" s="242">
        <v>0.1</v>
      </c>
      <c r="AM28" s="223">
        <f t="shared" si="25"/>
        <v>1200</v>
      </c>
      <c r="AN28" s="279">
        <f t="shared" si="26"/>
        <v>405.44761118400015</v>
      </c>
      <c r="AO28" s="225">
        <f t="shared" si="27"/>
        <v>10800</v>
      </c>
      <c r="AP28" s="235">
        <f t="shared" si="28"/>
        <v>3.7541445480000012E-2</v>
      </c>
      <c r="AQ28" s="233">
        <f t="shared" si="29"/>
        <v>2.7614404160203861E-3</v>
      </c>
      <c r="AR28" s="226">
        <f t="shared" si="30"/>
        <v>12215132.055000002</v>
      </c>
      <c r="AS28" s="315"/>
    </row>
    <row r="29" spans="2:45" x14ac:dyDescent="0.25">
      <c r="B29" s="304">
        <v>240</v>
      </c>
      <c r="C29" s="295">
        <v>120</v>
      </c>
      <c r="D29" s="295">
        <v>2</v>
      </c>
      <c r="E29" s="296">
        <v>1</v>
      </c>
      <c r="F29" s="296">
        <v>1</v>
      </c>
      <c r="G29" s="49">
        <v>13</v>
      </c>
      <c r="H29" s="57">
        <v>0.9</v>
      </c>
      <c r="I29" s="220">
        <f t="shared" si="1"/>
        <v>59.583333333333336</v>
      </c>
      <c r="J29" s="222">
        <v>0.4</v>
      </c>
      <c r="K29" s="223">
        <f t="shared" si="2"/>
        <v>5200</v>
      </c>
      <c r="L29" s="224">
        <f t="shared" si="0"/>
        <v>375.55516884600007</v>
      </c>
      <c r="M29" s="225">
        <f t="shared" si="3"/>
        <v>11700.000000000002</v>
      </c>
      <c r="N29" s="235">
        <f t="shared" si="4"/>
        <v>3.2098732380000002E-2</v>
      </c>
      <c r="O29" s="233">
        <f t="shared" si="5"/>
        <v>2.744366802755006E-3</v>
      </c>
      <c r="P29" s="285">
        <f t="shared" si="6"/>
        <v>101062719.60000001</v>
      </c>
      <c r="Q29" s="222">
        <v>0.3</v>
      </c>
      <c r="R29" s="223">
        <f t="shared" si="7"/>
        <v>3900</v>
      </c>
      <c r="S29" s="279">
        <f t="shared" si="8"/>
        <v>447.23370913650001</v>
      </c>
      <c r="T29" s="225">
        <f t="shared" si="9"/>
        <v>11700.000000000002</v>
      </c>
      <c r="U29" s="282">
        <f t="shared" si="10"/>
        <v>3.8225103344999997E-2</v>
      </c>
      <c r="V29" s="233">
        <f t="shared" si="11"/>
        <v>3.0576501020662542E-3</v>
      </c>
      <c r="W29" s="226">
        <f t="shared" si="12"/>
        <v>57751255.952999994</v>
      </c>
      <c r="X29" s="242">
        <v>0.2</v>
      </c>
      <c r="Y29" s="223">
        <f t="shared" si="13"/>
        <v>2600</v>
      </c>
      <c r="Z29" s="279">
        <f t="shared" si="14"/>
        <v>375.55516884600007</v>
      </c>
      <c r="AA29" s="225">
        <f t="shared" si="15"/>
        <v>11700.000000000002</v>
      </c>
      <c r="AB29" s="235">
        <f t="shared" si="16"/>
        <v>3.2098732380000002E-2</v>
      </c>
      <c r="AC29" s="233">
        <f t="shared" si="17"/>
        <v>2.5056209013775031E-3</v>
      </c>
      <c r="AD29" s="226">
        <f t="shared" si="18"/>
        <v>34259599.272</v>
      </c>
      <c r="AE29" s="242">
        <v>0.1</v>
      </c>
      <c r="AF29" s="223">
        <f t="shared" si="19"/>
        <v>1300</v>
      </c>
      <c r="AG29" s="279">
        <f t="shared" si="20"/>
        <v>298.82884402800005</v>
      </c>
      <c r="AH29" s="225">
        <f t="shared" si="21"/>
        <v>11700.000000000002</v>
      </c>
      <c r="AI29" s="235">
        <f t="shared" si="22"/>
        <v>2.5540926839999999E-2</v>
      </c>
      <c r="AJ29" s="233">
        <f t="shared" si="23"/>
        <v>1.9231229506887517E-3</v>
      </c>
      <c r="AK29" s="226">
        <f t="shared" si="24"/>
        <v>14112287.991000002</v>
      </c>
      <c r="AL29" s="242">
        <v>0.09</v>
      </c>
      <c r="AM29" s="223">
        <f t="shared" si="25"/>
        <v>1170</v>
      </c>
      <c r="AN29" s="279">
        <f t="shared" si="26"/>
        <v>428.25403931310001</v>
      </c>
      <c r="AO29" s="225">
        <f t="shared" si="27"/>
        <v>11700.000000000002</v>
      </c>
      <c r="AP29" s="235">
        <f t="shared" si="28"/>
        <v>3.6602909342999992E-2</v>
      </c>
      <c r="AQ29" s="233">
        <f t="shared" si="29"/>
        <v>2.6924044056198765E-3</v>
      </c>
      <c r="AR29" s="226">
        <f t="shared" si="30"/>
        <v>10993618.8495</v>
      </c>
      <c r="AS29" s="315"/>
    </row>
    <row r="30" spans="2:45" x14ac:dyDescent="0.25">
      <c r="B30" s="304">
        <v>240</v>
      </c>
      <c r="C30" s="295">
        <v>120</v>
      </c>
      <c r="D30" s="295">
        <v>2</v>
      </c>
      <c r="E30" s="296">
        <v>1</v>
      </c>
      <c r="F30" s="296">
        <v>1</v>
      </c>
      <c r="G30" s="49">
        <v>14</v>
      </c>
      <c r="H30" s="57">
        <v>0.9</v>
      </c>
      <c r="I30" s="220">
        <f t="shared" si="1"/>
        <v>64.166666666666671</v>
      </c>
      <c r="J30" s="222">
        <v>0.4</v>
      </c>
      <c r="K30" s="223">
        <f t="shared" si="2"/>
        <v>5600</v>
      </c>
      <c r="L30" s="224">
        <f t="shared" si="0"/>
        <v>435.55510706400008</v>
      </c>
      <c r="M30" s="225">
        <f t="shared" si="3"/>
        <v>12600</v>
      </c>
      <c r="N30" s="235">
        <f t="shared" si="4"/>
        <v>3.4567865640000008E-2</v>
      </c>
      <c r="O30" s="233">
        <f t="shared" si="5"/>
        <v>2.9554719414284676E-3</v>
      </c>
      <c r="P30" s="285">
        <f t="shared" si="6"/>
        <v>101062719.60000001</v>
      </c>
      <c r="Q30" s="222">
        <v>0.2</v>
      </c>
      <c r="R30" s="223">
        <f t="shared" si="7"/>
        <v>2800</v>
      </c>
      <c r="S30" s="279">
        <f t="shared" si="8"/>
        <v>345.79016564400007</v>
      </c>
      <c r="T30" s="225">
        <f t="shared" si="9"/>
        <v>12600</v>
      </c>
      <c r="U30" s="282">
        <f t="shared" si="10"/>
        <v>2.7443663940000005E-2</v>
      </c>
      <c r="V30" s="233">
        <f t="shared" si="11"/>
        <v>2.1952359707142341E-3</v>
      </c>
      <c r="W30" s="226">
        <f t="shared" si="12"/>
        <v>38500837.302000009</v>
      </c>
      <c r="X30" s="242">
        <v>0.2</v>
      </c>
      <c r="Y30" s="223">
        <f t="shared" si="13"/>
        <v>2800</v>
      </c>
      <c r="Z30" s="279">
        <f t="shared" si="14"/>
        <v>435.55510706400008</v>
      </c>
      <c r="AA30" s="225">
        <f t="shared" si="15"/>
        <v>12600</v>
      </c>
      <c r="AB30" s="235">
        <f t="shared" si="16"/>
        <v>3.4567865640000008E-2</v>
      </c>
      <c r="AC30" s="233">
        <f t="shared" si="17"/>
        <v>2.6983609707142342E-3</v>
      </c>
      <c r="AD30" s="226">
        <f t="shared" si="18"/>
        <v>34259599.272</v>
      </c>
      <c r="AE30" s="242">
        <v>0.1</v>
      </c>
      <c r="AF30" s="223">
        <f t="shared" si="19"/>
        <v>1400</v>
      </c>
      <c r="AG30" s="279">
        <f t="shared" si="20"/>
        <v>346.570730352</v>
      </c>
      <c r="AH30" s="225">
        <f t="shared" si="21"/>
        <v>12600</v>
      </c>
      <c r="AI30" s="235">
        <f t="shared" si="22"/>
        <v>2.750561352E-2</v>
      </c>
      <c r="AJ30" s="233">
        <f t="shared" si="23"/>
        <v>2.0710554853571174E-3</v>
      </c>
      <c r="AK30" s="226">
        <f t="shared" si="24"/>
        <v>14112287.991000002</v>
      </c>
      <c r="AL30" s="242">
        <v>0.08</v>
      </c>
      <c r="AM30" s="223">
        <f t="shared" si="25"/>
        <v>1120</v>
      </c>
      <c r="AN30" s="279">
        <f t="shared" si="26"/>
        <v>441.4873988448</v>
      </c>
      <c r="AO30" s="225">
        <f t="shared" si="27"/>
        <v>12600</v>
      </c>
      <c r="AP30" s="235">
        <f t="shared" si="28"/>
        <v>3.5038682448E-2</v>
      </c>
      <c r="AQ30" s="233">
        <f t="shared" si="29"/>
        <v>2.5773443882856936E-3</v>
      </c>
      <c r="AR30" s="226">
        <f t="shared" si="30"/>
        <v>9772105.6439999994</v>
      </c>
      <c r="AS30" s="315"/>
    </row>
    <row r="31" spans="2:45" x14ac:dyDescent="0.25">
      <c r="B31" s="304">
        <v>240</v>
      </c>
      <c r="C31" s="295">
        <v>120</v>
      </c>
      <c r="D31" s="295">
        <v>2</v>
      </c>
      <c r="E31" s="296">
        <v>1</v>
      </c>
      <c r="F31" s="296">
        <v>1</v>
      </c>
      <c r="G31" s="49">
        <v>15</v>
      </c>
      <c r="H31" s="57">
        <v>0.9</v>
      </c>
      <c r="I31" s="220">
        <f t="shared" si="1"/>
        <v>68.75</v>
      </c>
      <c r="J31" s="222">
        <v>0.4</v>
      </c>
      <c r="K31" s="223">
        <f t="shared" si="2"/>
        <v>6000</v>
      </c>
      <c r="L31" s="224">
        <f t="shared" si="0"/>
        <v>499.99948515000011</v>
      </c>
      <c r="M31" s="225">
        <f t="shared" si="3"/>
        <v>13500</v>
      </c>
      <c r="N31" s="235">
        <f t="shared" si="4"/>
        <v>3.7036998900000007E-2</v>
      </c>
      <c r="O31" s="233">
        <f t="shared" si="5"/>
        <v>3.1665770801019297E-3</v>
      </c>
      <c r="P31" s="285">
        <f t="shared" si="6"/>
        <v>101062719.60000001</v>
      </c>
      <c r="Q31" s="222">
        <v>0.2</v>
      </c>
      <c r="R31" s="223">
        <f t="shared" si="7"/>
        <v>3000</v>
      </c>
      <c r="S31" s="279">
        <f t="shared" si="8"/>
        <v>396.95299627500003</v>
      </c>
      <c r="T31" s="225">
        <f t="shared" si="9"/>
        <v>13500</v>
      </c>
      <c r="U31" s="282">
        <f t="shared" si="10"/>
        <v>2.9403925650000003E-2</v>
      </c>
      <c r="V31" s="233">
        <f t="shared" si="11"/>
        <v>2.3520385400509648E-3</v>
      </c>
      <c r="W31" s="226">
        <f t="shared" si="12"/>
        <v>38500837.302000009</v>
      </c>
      <c r="X31" s="242">
        <v>0.2</v>
      </c>
      <c r="Y31" s="223">
        <f t="shared" si="13"/>
        <v>3000</v>
      </c>
      <c r="Z31" s="279">
        <f t="shared" si="14"/>
        <v>499.99948515000011</v>
      </c>
      <c r="AA31" s="225">
        <f t="shared" si="15"/>
        <v>13500</v>
      </c>
      <c r="AB31" s="235">
        <f t="shared" si="16"/>
        <v>3.7036998900000007E-2</v>
      </c>
      <c r="AC31" s="233">
        <f t="shared" si="17"/>
        <v>2.8911010400509652E-3</v>
      </c>
      <c r="AD31" s="226">
        <f t="shared" si="18"/>
        <v>34259599.272</v>
      </c>
      <c r="AE31" s="242">
        <v>0.1</v>
      </c>
      <c r="AF31" s="223">
        <f t="shared" si="19"/>
        <v>1500</v>
      </c>
      <c r="AG31" s="279">
        <f t="shared" si="20"/>
        <v>397.84905270000002</v>
      </c>
      <c r="AH31" s="225">
        <f t="shared" si="21"/>
        <v>13500</v>
      </c>
      <c r="AI31" s="235">
        <f t="shared" si="22"/>
        <v>2.9470300200000001E-2</v>
      </c>
      <c r="AJ31" s="233">
        <f t="shared" si="23"/>
        <v>2.2189880200254829E-3</v>
      </c>
      <c r="AK31" s="226">
        <f t="shared" si="24"/>
        <v>14112287.991000002</v>
      </c>
      <c r="AL31" s="242">
        <v>0.08</v>
      </c>
      <c r="AM31" s="223">
        <f t="shared" si="25"/>
        <v>1200</v>
      </c>
      <c r="AN31" s="279">
        <f t="shared" si="26"/>
        <v>506.80951398000008</v>
      </c>
      <c r="AO31" s="225">
        <f t="shared" si="27"/>
        <v>13500</v>
      </c>
      <c r="AP31" s="235">
        <f t="shared" si="28"/>
        <v>3.7541445480000005E-2</v>
      </c>
      <c r="AQ31" s="233">
        <f t="shared" si="29"/>
        <v>2.7614404160203861E-3</v>
      </c>
      <c r="AR31" s="226">
        <f t="shared" si="30"/>
        <v>9772105.6439999994</v>
      </c>
      <c r="AS31" s="315"/>
    </row>
    <row r="32" spans="2:45" x14ac:dyDescent="0.25">
      <c r="B32" s="304">
        <v>240</v>
      </c>
      <c r="C32" s="295">
        <v>120</v>
      </c>
      <c r="D32" s="295">
        <v>2</v>
      </c>
      <c r="E32" s="296">
        <v>1</v>
      </c>
      <c r="F32" s="296">
        <v>1</v>
      </c>
      <c r="G32" s="49">
        <v>16</v>
      </c>
      <c r="H32" s="57">
        <v>0.9</v>
      </c>
      <c r="I32" s="220">
        <f t="shared" si="1"/>
        <v>73.333333333333343</v>
      </c>
      <c r="J32" s="222">
        <v>0.3</v>
      </c>
      <c r="K32" s="223">
        <f t="shared" si="2"/>
        <v>4800</v>
      </c>
      <c r="L32" s="224">
        <f t="shared" si="0"/>
        <v>426.66622732800016</v>
      </c>
      <c r="M32" s="225">
        <f t="shared" si="3"/>
        <v>14400</v>
      </c>
      <c r="N32" s="235">
        <f t="shared" si="4"/>
        <v>2.9629599120000013E-2</v>
      </c>
      <c r="O32" s="233">
        <f t="shared" si="5"/>
        <v>2.5332616640815439E-3</v>
      </c>
      <c r="P32" s="285">
        <f t="shared" si="6"/>
        <v>75797039.699999988</v>
      </c>
      <c r="Q32" s="222">
        <v>0.2</v>
      </c>
      <c r="R32" s="223">
        <f t="shared" si="7"/>
        <v>3200</v>
      </c>
      <c r="S32" s="279">
        <f t="shared" si="8"/>
        <v>451.64429798400016</v>
      </c>
      <c r="T32" s="225">
        <f t="shared" si="9"/>
        <v>14400</v>
      </c>
      <c r="U32" s="282">
        <f t="shared" si="10"/>
        <v>3.1364187360000011E-2</v>
      </c>
      <c r="V32" s="233">
        <f t="shared" si="11"/>
        <v>2.5088411093876959E-3</v>
      </c>
      <c r="W32" s="226">
        <f t="shared" si="12"/>
        <v>38500837.302000009</v>
      </c>
      <c r="X32" s="242">
        <v>0.1</v>
      </c>
      <c r="Y32" s="223">
        <f t="shared" si="13"/>
        <v>1600</v>
      </c>
      <c r="Z32" s="279">
        <f t="shared" si="14"/>
        <v>284.44415155200011</v>
      </c>
      <c r="AA32" s="225">
        <f t="shared" si="15"/>
        <v>14400</v>
      </c>
      <c r="AB32" s="235">
        <f t="shared" si="16"/>
        <v>1.9753066080000006E-2</v>
      </c>
      <c r="AC32" s="233">
        <f t="shared" si="17"/>
        <v>1.5419205546938482E-3</v>
      </c>
      <c r="AD32" s="226">
        <f t="shared" si="18"/>
        <v>17129799.636</v>
      </c>
      <c r="AE32" s="242">
        <v>0.1</v>
      </c>
      <c r="AF32" s="223">
        <f t="shared" si="19"/>
        <v>1600</v>
      </c>
      <c r="AG32" s="279">
        <f t="shared" si="20"/>
        <v>452.66381107200021</v>
      </c>
      <c r="AH32" s="225">
        <f t="shared" si="21"/>
        <v>14400</v>
      </c>
      <c r="AI32" s="235">
        <f t="shared" si="22"/>
        <v>3.1434986880000015E-2</v>
      </c>
      <c r="AJ32" s="233">
        <f t="shared" si="23"/>
        <v>2.3669205546938484E-3</v>
      </c>
      <c r="AK32" s="226">
        <f t="shared" si="24"/>
        <v>14112287.991000002</v>
      </c>
      <c r="AL32" s="242">
        <v>7.0000000000000007E-2</v>
      </c>
      <c r="AM32" s="223">
        <f t="shared" si="25"/>
        <v>1120</v>
      </c>
      <c r="AN32" s="279">
        <f t="shared" si="26"/>
        <v>504.55702725120022</v>
      </c>
      <c r="AO32" s="225">
        <f t="shared" si="27"/>
        <v>14400</v>
      </c>
      <c r="AP32" s="235">
        <f t="shared" si="28"/>
        <v>3.5038682448000014E-2</v>
      </c>
      <c r="AQ32" s="233">
        <f t="shared" si="29"/>
        <v>2.5773443882856936E-3</v>
      </c>
      <c r="AR32" s="226">
        <f t="shared" si="30"/>
        <v>8550592.438500002</v>
      </c>
      <c r="AS32" s="315"/>
    </row>
    <row r="33" spans="2:45" x14ac:dyDescent="0.25">
      <c r="B33" s="304">
        <v>240</v>
      </c>
      <c r="C33" s="295">
        <v>120</v>
      </c>
      <c r="D33" s="295">
        <v>2</v>
      </c>
      <c r="E33" s="296">
        <v>1</v>
      </c>
      <c r="F33" s="296">
        <v>1</v>
      </c>
      <c r="G33" s="49">
        <v>17</v>
      </c>
      <c r="H33" s="57">
        <v>0.9</v>
      </c>
      <c r="I33" s="220">
        <f t="shared" si="1"/>
        <v>77.916666666666671</v>
      </c>
      <c r="J33" s="222">
        <v>0.3</v>
      </c>
      <c r="K33" s="223">
        <f t="shared" si="2"/>
        <v>5100</v>
      </c>
      <c r="L33" s="224">
        <f t="shared" si="0"/>
        <v>481.66617069450007</v>
      </c>
      <c r="M33" s="225">
        <f t="shared" si="3"/>
        <v>15300</v>
      </c>
      <c r="N33" s="235">
        <f t="shared" si="4"/>
        <v>3.1481449065000007E-2</v>
      </c>
      <c r="O33" s="233">
        <f t="shared" si="5"/>
        <v>2.6915905180866402E-3</v>
      </c>
      <c r="P33" s="285">
        <f t="shared" si="6"/>
        <v>75797039.699999988</v>
      </c>
      <c r="Q33" s="222">
        <v>0.2</v>
      </c>
      <c r="R33" s="223">
        <f t="shared" si="7"/>
        <v>3400</v>
      </c>
      <c r="S33" s="279">
        <f t="shared" si="8"/>
        <v>509.86407077100012</v>
      </c>
      <c r="T33" s="225">
        <f t="shared" si="9"/>
        <v>15300</v>
      </c>
      <c r="U33" s="282">
        <f t="shared" si="10"/>
        <v>3.3324449070000005E-2</v>
      </c>
      <c r="V33" s="233">
        <f t="shared" si="11"/>
        <v>2.665643678724427E-3</v>
      </c>
      <c r="W33" s="226">
        <f t="shared" si="12"/>
        <v>38500837.302000009</v>
      </c>
      <c r="X33" s="242">
        <v>0.1</v>
      </c>
      <c r="Y33" s="223">
        <f t="shared" si="13"/>
        <v>1700</v>
      </c>
      <c r="Z33" s="279">
        <f t="shared" si="14"/>
        <v>321.11078046300008</v>
      </c>
      <c r="AA33" s="225">
        <f t="shared" si="15"/>
        <v>15300</v>
      </c>
      <c r="AB33" s="235">
        <f t="shared" si="16"/>
        <v>2.0987632710000006E-2</v>
      </c>
      <c r="AC33" s="233">
        <f t="shared" si="17"/>
        <v>1.6382905893622137E-3</v>
      </c>
      <c r="AD33" s="226">
        <f t="shared" si="18"/>
        <v>17129799.636</v>
      </c>
      <c r="AE33" s="242">
        <v>0.1</v>
      </c>
      <c r="AF33" s="223">
        <f t="shared" si="19"/>
        <v>1700</v>
      </c>
      <c r="AG33" s="279">
        <f t="shared" si="20"/>
        <v>511.01500546800008</v>
      </c>
      <c r="AH33" s="225">
        <f t="shared" si="21"/>
        <v>15300</v>
      </c>
      <c r="AI33" s="235">
        <f t="shared" si="22"/>
        <v>3.3399673560000002E-2</v>
      </c>
      <c r="AJ33" s="233">
        <f t="shared" si="23"/>
        <v>2.5148530893622139E-3</v>
      </c>
      <c r="AK33" s="226">
        <f t="shared" si="24"/>
        <v>14112287.991000002</v>
      </c>
      <c r="AL33" s="242">
        <v>7.0000000000000007E-2</v>
      </c>
      <c r="AM33" s="223">
        <f t="shared" si="25"/>
        <v>1190</v>
      </c>
      <c r="AN33" s="279">
        <f t="shared" si="26"/>
        <v>569.59758154530016</v>
      </c>
      <c r="AO33" s="225">
        <f t="shared" si="27"/>
        <v>15300</v>
      </c>
      <c r="AP33" s="235">
        <f t="shared" si="28"/>
        <v>3.7228600101000008E-2</v>
      </c>
      <c r="AQ33" s="233">
        <f t="shared" si="29"/>
        <v>2.7384284125535493E-3</v>
      </c>
      <c r="AR33" s="226">
        <f t="shared" si="30"/>
        <v>8550592.438500002</v>
      </c>
      <c r="AS33" s="315"/>
    </row>
    <row r="34" spans="2:45" x14ac:dyDescent="0.25">
      <c r="B34" s="304">
        <v>240</v>
      </c>
      <c r="C34" s="295">
        <v>120</v>
      </c>
      <c r="D34" s="295">
        <v>2</v>
      </c>
      <c r="E34" s="296">
        <v>1</v>
      </c>
      <c r="F34" s="296">
        <v>1</v>
      </c>
      <c r="G34" s="49">
        <v>18</v>
      </c>
      <c r="H34" s="57">
        <v>0.9</v>
      </c>
      <c r="I34" s="220">
        <f t="shared" si="1"/>
        <v>82.5</v>
      </c>
      <c r="J34" s="222">
        <v>0.3</v>
      </c>
      <c r="K34" s="223">
        <f t="shared" si="2"/>
        <v>5400</v>
      </c>
      <c r="L34" s="224">
        <f t="shared" si="0"/>
        <v>539.99944396199999</v>
      </c>
      <c r="M34" s="225">
        <f t="shared" si="3"/>
        <v>16200</v>
      </c>
      <c r="N34" s="235">
        <f t="shared" si="4"/>
        <v>3.3333299009999998E-2</v>
      </c>
      <c r="O34" s="233">
        <f t="shared" si="5"/>
        <v>2.849919372091737E-3</v>
      </c>
      <c r="P34" s="285">
        <f t="shared" si="6"/>
        <v>75797039.699999988</v>
      </c>
      <c r="Q34" s="222">
        <v>0.2</v>
      </c>
      <c r="R34" s="223">
        <f t="shared" si="7"/>
        <v>3600</v>
      </c>
      <c r="S34" s="279">
        <f t="shared" si="8"/>
        <v>571.61231463599995</v>
      </c>
      <c r="T34" s="225">
        <f t="shared" si="9"/>
        <v>16200</v>
      </c>
      <c r="U34" s="282">
        <f t="shared" si="10"/>
        <v>3.5284710779999999E-2</v>
      </c>
      <c r="V34" s="233">
        <f t="shared" si="11"/>
        <v>2.8224462480611577E-3</v>
      </c>
      <c r="W34" s="226">
        <f t="shared" si="12"/>
        <v>38500837.302000009</v>
      </c>
      <c r="X34" s="242">
        <v>0.1</v>
      </c>
      <c r="Y34" s="223">
        <f t="shared" si="13"/>
        <v>1800</v>
      </c>
      <c r="Z34" s="279">
        <f t="shared" si="14"/>
        <v>359.99962930800007</v>
      </c>
      <c r="AA34" s="225">
        <f t="shared" si="15"/>
        <v>16200</v>
      </c>
      <c r="AB34" s="235">
        <f t="shared" si="16"/>
        <v>2.2222199340000005E-2</v>
      </c>
      <c r="AC34" s="233">
        <f t="shared" si="17"/>
        <v>1.7346606240305792E-3</v>
      </c>
      <c r="AD34" s="226">
        <f t="shared" si="18"/>
        <v>17129799.636</v>
      </c>
      <c r="AE34" s="242">
        <v>0.1</v>
      </c>
      <c r="AF34" s="223">
        <f t="shared" si="19"/>
        <v>1800</v>
      </c>
      <c r="AG34" s="279">
        <f t="shared" si="20"/>
        <v>572.90263588799996</v>
      </c>
      <c r="AH34" s="225">
        <f t="shared" si="21"/>
        <v>16200</v>
      </c>
      <c r="AI34" s="235">
        <f t="shared" si="22"/>
        <v>3.5364360239999997E-2</v>
      </c>
      <c r="AJ34" s="233">
        <f t="shared" si="23"/>
        <v>2.6627856240305794E-3</v>
      </c>
      <c r="AK34" s="226">
        <f t="shared" si="24"/>
        <v>14112287.991000002</v>
      </c>
      <c r="AL34" s="242">
        <v>0.06</v>
      </c>
      <c r="AM34" s="223">
        <f t="shared" si="25"/>
        <v>1080</v>
      </c>
      <c r="AN34" s="279">
        <f t="shared" si="26"/>
        <v>547.35427509839997</v>
      </c>
      <c r="AO34" s="225">
        <f t="shared" si="27"/>
        <v>16200</v>
      </c>
      <c r="AP34" s="235">
        <f t="shared" si="28"/>
        <v>3.3787300931999997E-2</v>
      </c>
      <c r="AQ34" s="233">
        <f t="shared" si="29"/>
        <v>2.4852963744183476E-3</v>
      </c>
      <c r="AR34" s="226">
        <f t="shared" si="30"/>
        <v>7329079.233</v>
      </c>
      <c r="AS34" s="315"/>
    </row>
    <row r="35" spans="2:45" x14ac:dyDescent="0.25">
      <c r="B35" s="304">
        <v>240</v>
      </c>
      <c r="C35" s="295">
        <v>120</v>
      </c>
      <c r="D35" s="295">
        <v>2</v>
      </c>
      <c r="E35" s="296">
        <v>1</v>
      </c>
      <c r="F35" s="296">
        <v>1</v>
      </c>
      <c r="G35" s="49">
        <v>19</v>
      </c>
      <c r="H35" s="57">
        <v>0.9</v>
      </c>
      <c r="I35" s="220">
        <f t="shared" si="1"/>
        <v>87.083333333333343</v>
      </c>
      <c r="J35" s="222">
        <v>0.3</v>
      </c>
      <c r="K35" s="223">
        <f t="shared" si="2"/>
        <v>5700</v>
      </c>
      <c r="L35" s="224">
        <f t="shared" si="0"/>
        <v>601.66604713050015</v>
      </c>
      <c r="M35" s="225">
        <f t="shared" si="3"/>
        <v>17100</v>
      </c>
      <c r="N35" s="235">
        <f t="shared" si="4"/>
        <v>3.5185148955000009E-2</v>
      </c>
      <c r="O35" s="233">
        <f t="shared" si="5"/>
        <v>3.0082482260968334E-3</v>
      </c>
      <c r="P35" s="285">
        <f t="shared" si="6"/>
        <v>75797039.699999988</v>
      </c>
      <c r="Q35" s="222">
        <v>0.2</v>
      </c>
      <c r="R35" s="223">
        <f t="shared" si="7"/>
        <v>3800</v>
      </c>
      <c r="S35" s="279">
        <f t="shared" si="8"/>
        <v>636.88902957900029</v>
      </c>
      <c r="T35" s="225">
        <f t="shared" si="9"/>
        <v>17100</v>
      </c>
      <c r="U35" s="282">
        <f t="shared" si="10"/>
        <v>3.7244972490000014E-2</v>
      </c>
      <c r="V35" s="233">
        <f t="shared" si="11"/>
        <v>2.9792488173978888E-3</v>
      </c>
      <c r="W35" s="226">
        <f t="shared" si="12"/>
        <v>38500837.302000009</v>
      </c>
      <c r="X35" s="242">
        <v>0.1</v>
      </c>
      <c r="Y35" s="223">
        <f t="shared" si="13"/>
        <v>1900</v>
      </c>
      <c r="Z35" s="279">
        <f t="shared" si="14"/>
        <v>401.11069808700012</v>
      </c>
      <c r="AA35" s="225">
        <f t="shared" si="15"/>
        <v>17100</v>
      </c>
      <c r="AB35" s="235">
        <f t="shared" si="16"/>
        <v>2.3456765970000008E-2</v>
      </c>
      <c r="AC35" s="233">
        <f t="shared" si="17"/>
        <v>1.8310306586989445E-3</v>
      </c>
      <c r="AD35" s="226">
        <f t="shared" si="18"/>
        <v>17129799.636</v>
      </c>
      <c r="AE35" s="242">
        <v>0.1</v>
      </c>
      <c r="AF35" s="223">
        <f t="shared" si="19"/>
        <v>1900</v>
      </c>
      <c r="AG35" s="279">
        <f t="shared" si="20"/>
        <v>638.3267023320002</v>
      </c>
      <c r="AH35" s="225">
        <f t="shared" si="21"/>
        <v>17100</v>
      </c>
      <c r="AI35" s="235">
        <f t="shared" si="22"/>
        <v>3.7329046920000011E-2</v>
      </c>
      <c r="AJ35" s="233">
        <f t="shared" si="23"/>
        <v>2.8107181586989449E-3</v>
      </c>
      <c r="AK35" s="226">
        <f t="shared" si="24"/>
        <v>14112287.991000002</v>
      </c>
      <c r="AL35" s="242">
        <v>0.06</v>
      </c>
      <c r="AM35" s="223">
        <f t="shared" si="25"/>
        <v>1140</v>
      </c>
      <c r="AN35" s="279">
        <f t="shared" si="26"/>
        <v>609.86078182260019</v>
      </c>
      <c r="AO35" s="225">
        <f t="shared" si="27"/>
        <v>17100</v>
      </c>
      <c r="AP35" s="235">
        <f t="shared" si="28"/>
        <v>3.5664373206000008E-2</v>
      </c>
      <c r="AQ35" s="233">
        <f t="shared" si="29"/>
        <v>2.6233683952193668E-3</v>
      </c>
      <c r="AR35" s="226">
        <f t="shared" si="30"/>
        <v>7329079.233</v>
      </c>
      <c r="AS35" s="315"/>
    </row>
    <row r="36" spans="2:45" ht="15.75" thickBot="1" x14ac:dyDescent="0.3">
      <c r="B36" s="305">
        <v>240</v>
      </c>
      <c r="C36" s="298">
        <v>120</v>
      </c>
      <c r="D36" s="298">
        <v>2</v>
      </c>
      <c r="E36" s="299">
        <v>1</v>
      </c>
      <c r="F36" s="299">
        <v>1</v>
      </c>
      <c r="G36" s="50">
        <v>20</v>
      </c>
      <c r="H36" s="59">
        <v>0.9</v>
      </c>
      <c r="I36" s="221">
        <f t="shared" si="1"/>
        <v>91.666666666666671</v>
      </c>
      <c r="J36" s="227">
        <v>0.3</v>
      </c>
      <c r="K36" s="228">
        <f t="shared" si="2"/>
        <v>6000</v>
      </c>
      <c r="L36" s="229">
        <f t="shared" si="0"/>
        <v>666.66598020000015</v>
      </c>
      <c r="M36" s="230">
        <f t="shared" si="3"/>
        <v>18000</v>
      </c>
      <c r="N36" s="236">
        <f>(L36/M36)</f>
        <v>3.7036998900000007E-2</v>
      </c>
      <c r="O36" s="234">
        <f t="shared" si="5"/>
        <v>3.1665770801019297E-3</v>
      </c>
      <c r="P36" s="286">
        <f t="shared" si="6"/>
        <v>75797039.699999988</v>
      </c>
      <c r="Q36" s="227">
        <v>0.1</v>
      </c>
      <c r="R36" s="228">
        <f t="shared" si="7"/>
        <v>2000</v>
      </c>
      <c r="S36" s="280">
        <f t="shared" si="8"/>
        <v>352.84710780000012</v>
      </c>
      <c r="T36" s="230">
        <f t="shared" si="9"/>
        <v>18000</v>
      </c>
      <c r="U36" s="283">
        <f t="shared" si="10"/>
        <v>1.9602617100000008E-2</v>
      </c>
      <c r="V36" s="234">
        <f t="shared" si="11"/>
        <v>1.56802569336731E-3</v>
      </c>
      <c r="W36" s="231">
        <f t="shared" si="12"/>
        <v>19250418.651000004</v>
      </c>
      <c r="X36" s="243">
        <v>0.1</v>
      </c>
      <c r="Y36" s="228">
        <f t="shared" si="13"/>
        <v>2000</v>
      </c>
      <c r="Z36" s="280">
        <f t="shared" si="14"/>
        <v>444.44398680000012</v>
      </c>
      <c r="AA36" s="230">
        <f t="shared" si="15"/>
        <v>18000</v>
      </c>
      <c r="AB36" s="236">
        <f t="shared" si="16"/>
        <v>2.4691332600000008E-2</v>
      </c>
      <c r="AC36" s="234">
        <f t="shared" si="17"/>
        <v>1.9274006933673101E-3</v>
      </c>
      <c r="AD36" s="231">
        <f t="shared" si="18"/>
        <v>17129799.636</v>
      </c>
      <c r="AE36" s="243">
        <v>0.09</v>
      </c>
      <c r="AF36" s="228">
        <f t="shared" si="19"/>
        <v>1800</v>
      </c>
      <c r="AG36" s="280">
        <f t="shared" si="20"/>
        <v>636.55848432000005</v>
      </c>
      <c r="AH36" s="230">
        <f t="shared" si="21"/>
        <v>18000</v>
      </c>
      <c r="AI36" s="236">
        <f t="shared" si="22"/>
        <v>3.5364360240000003E-2</v>
      </c>
      <c r="AJ36" s="234">
        <f t="shared" si="23"/>
        <v>2.6627856240305794E-3</v>
      </c>
      <c r="AK36" s="231">
        <f t="shared" si="24"/>
        <v>12701059.1919</v>
      </c>
      <c r="AL36" s="243">
        <v>0.06</v>
      </c>
      <c r="AM36" s="228">
        <f t="shared" si="25"/>
        <v>1200</v>
      </c>
      <c r="AN36" s="280">
        <f t="shared" si="26"/>
        <v>675.7460186400001</v>
      </c>
      <c r="AO36" s="230">
        <f t="shared" si="27"/>
        <v>18000</v>
      </c>
      <c r="AP36" s="236">
        <f t="shared" si="28"/>
        <v>3.7541445480000005E-2</v>
      </c>
      <c r="AQ36" s="234">
        <f t="shared" si="29"/>
        <v>2.7614404160203861E-3</v>
      </c>
      <c r="AR36" s="231">
        <f t="shared" si="30"/>
        <v>7329079.233</v>
      </c>
      <c r="AS36" s="316"/>
    </row>
    <row r="37" spans="2:45" x14ac:dyDescent="0.25">
      <c r="AL37" s="240"/>
      <c r="AM37" s="240"/>
      <c r="AN37" s="240"/>
      <c r="AO37" s="240"/>
      <c r="AP37" s="240"/>
      <c r="AQ37" s="240"/>
      <c r="AR37" s="240"/>
    </row>
    <row r="38" spans="2:45" x14ac:dyDescent="0.25">
      <c r="H38" s="57"/>
      <c r="I38" s="58"/>
    </row>
    <row r="39" spans="2:45" x14ac:dyDescent="0.25">
      <c r="H39" s="57"/>
      <c r="I39" s="58"/>
    </row>
    <row r="40" spans="2:45" x14ac:dyDescent="0.25">
      <c r="H40" s="57"/>
      <c r="I40" s="58"/>
    </row>
    <row r="41" spans="2:45" x14ac:dyDescent="0.25">
      <c r="H41" s="57"/>
      <c r="I41" s="58"/>
    </row>
    <row r="42" spans="2:45" x14ac:dyDescent="0.25">
      <c r="H42" s="57"/>
      <c r="I42" s="58"/>
    </row>
    <row r="43" spans="2:45" x14ac:dyDescent="0.25">
      <c r="H43" s="57"/>
      <c r="I43" s="58"/>
    </row>
    <row r="44" spans="2:45" x14ac:dyDescent="0.25">
      <c r="H44" s="57"/>
      <c r="I44" s="58"/>
    </row>
    <row r="45" spans="2:45" x14ac:dyDescent="0.25">
      <c r="H45" s="57"/>
      <c r="I45" s="58"/>
    </row>
    <row r="46" spans="2:45" x14ac:dyDescent="0.25">
      <c r="H46" s="57"/>
      <c r="I46" s="58"/>
    </row>
    <row r="47" spans="2:45" x14ac:dyDescent="0.25">
      <c r="H47" s="57"/>
      <c r="I47" s="58"/>
    </row>
    <row r="48" spans="2:45" x14ac:dyDescent="0.25">
      <c r="H48" s="57"/>
      <c r="I48" s="58"/>
    </row>
    <row r="49" spans="8:9" x14ac:dyDescent="0.25">
      <c r="H49" s="57"/>
      <c r="I49" s="58"/>
    </row>
    <row r="50" spans="8:9" x14ac:dyDescent="0.25">
      <c r="H50" s="57"/>
      <c r="I50" s="58"/>
    </row>
    <row r="51" spans="8:9" x14ac:dyDescent="0.25">
      <c r="H51" s="57"/>
      <c r="I51" s="58"/>
    </row>
    <row r="52" spans="8:9" x14ac:dyDescent="0.25">
      <c r="H52" s="57"/>
      <c r="I52" s="58"/>
    </row>
    <row r="53" spans="8:9" x14ac:dyDescent="0.25">
      <c r="H53" s="57"/>
      <c r="I53" s="58"/>
    </row>
    <row r="54" spans="8:9" x14ac:dyDescent="0.25">
      <c r="H54" s="57"/>
      <c r="I54" s="58"/>
    </row>
    <row r="55" spans="8:9" x14ac:dyDescent="0.25">
      <c r="H55" s="57"/>
      <c r="I55" s="58"/>
    </row>
    <row r="56" spans="8:9" x14ac:dyDescent="0.25">
      <c r="H56" s="57"/>
      <c r="I56" s="58"/>
    </row>
    <row r="57" spans="8:9" x14ac:dyDescent="0.25">
      <c r="H57" s="57"/>
      <c r="I57" s="58"/>
    </row>
    <row r="58" spans="8:9" x14ac:dyDescent="0.25">
      <c r="I58" s="58"/>
    </row>
  </sheetData>
  <mergeCells count="44">
    <mergeCell ref="AM13:AM15"/>
    <mergeCell ref="AN13:AN15"/>
    <mergeCell ref="AO13:AO15"/>
    <mergeCell ref="AP13:AP15"/>
    <mergeCell ref="AR13:AR15"/>
    <mergeCell ref="B12:B15"/>
    <mergeCell ref="AF13:AF15"/>
    <mergeCell ref="AG13:AG15"/>
    <mergeCell ref="AH13:AH15"/>
    <mergeCell ref="AI13:AI15"/>
    <mergeCell ref="H12:H15"/>
    <mergeCell ref="I12:I15"/>
    <mergeCell ref="W13:W15"/>
    <mergeCell ref="X13:X15"/>
    <mergeCell ref="AK13:AK15"/>
    <mergeCell ref="AL13:AL15"/>
    <mergeCell ref="Y13:Y15"/>
    <mergeCell ref="Z13:Z15"/>
    <mergeCell ref="AA13:AA15"/>
    <mergeCell ref="AB13:AB15"/>
    <mergeCell ref="AD13:AD15"/>
    <mergeCell ref="AE13:AE15"/>
    <mergeCell ref="AL12:AR12"/>
    <mergeCell ref="J13:J15"/>
    <mergeCell ref="K13:K15"/>
    <mergeCell ref="L13:L15"/>
    <mergeCell ref="M13:M15"/>
    <mergeCell ref="N13:N15"/>
    <mergeCell ref="P13:P15"/>
    <mergeCell ref="Q13:Q15"/>
    <mergeCell ref="R13:R15"/>
    <mergeCell ref="S13:S15"/>
    <mergeCell ref="J12:P12"/>
    <mergeCell ref="Q12:W12"/>
    <mergeCell ref="X12:AD12"/>
    <mergeCell ref="AE12:AK12"/>
    <mergeCell ref="T13:T15"/>
    <mergeCell ref="U13:U15"/>
    <mergeCell ref="E10:G10"/>
    <mergeCell ref="C12:C15"/>
    <mergeCell ref="D12:D15"/>
    <mergeCell ref="E12:E15"/>
    <mergeCell ref="F12:F15"/>
    <mergeCell ref="G12:G1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S275"/>
  <sheetViews>
    <sheetView showGridLines="0" zoomScale="85" zoomScaleNormal="85" workbookViewId="0">
      <pane ySplit="9" topLeftCell="A10" activePane="bottomLeft" state="frozen"/>
      <selection pane="bottomLeft" activeCell="J88" sqref="J88"/>
    </sheetView>
  </sheetViews>
  <sheetFormatPr baseColWidth="10" defaultColWidth="11.42578125" defaultRowHeight="15" x14ac:dyDescent="0.25"/>
  <cols>
    <col min="1" max="1" width="7" style="99" customWidth="1"/>
    <col min="2" max="2" width="4.85546875" style="99" customWidth="1"/>
    <col min="3" max="3" width="11.5703125" style="99" customWidth="1"/>
    <col min="4" max="4" width="11.140625" style="99" customWidth="1"/>
    <col min="5" max="5" width="7.140625" style="99" customWidth="1"/>
    <col min="6" max="6" width="4.28515625" style="99" customWidth="1"/>
    <col min="7" max="7" width="8.5703125" style="99" customWidth="1"/>
    <col min="8" max="8" width="9.28515625" style="147" bestFit="1" customWidth="1"/>
    <col min="9" max="9" width="10" style="148" bestFit="1" customWidth="1"/>
    <col min="10" max="10" width="16.7109375" style="99" bestFit="1" customWidth="1"/>
    <col min="11" max="11" width="9" style="99" customWidth="1"/>
    <col min="12" max="12" width="10" style="99" bestFit="1" customWidth="1"/>
    <col min="13" max="13" width="16.28515625" style="99" bestFit="1" customWidth="1"/>
    <col min="14" max="14" width="9.28515625" style="99" bestFit="1" customWidth="1"/>
    <col min="15" max="15" width="10" style="99" customWidth="1"/>
    <col min="16" max="16" width="16.28515625" style="99" bestFit="1" customWidth="1"/>
    <col min="17" max="17" width="9.28515625" style="99" bestFit="1" customWidth="1"/>
    <col min="18" max="18" width="10" style="99" bestFit="1" customWidth="1"/>
    <col min="19" max="19" width="15.28515625" style="99" bestFit="1" customWidth="1"/>
    <col min="20" max="16384" width="11.42578125" style="99"/>
  </cols>
  <sheetData>
    <row r="1" spans="1:19" ht="18.75" x14ac:dyDescent="0.25">
      <c r="E1" s="75"/>
      <c r="F1" s="75"/>
      <c r="G1" s="75"/>
      <c r="H1" s="100"/>
      <c r="I1" s="76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8.75" x14ac:dyDescent="0.25">
      <c r="E2" s="101"/>
      <c r="F2" s="101"/>
      <c r="G2" s="75"/>
      <c r="H2" s="102"/>
      <c r="I2" s="76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x14ac:dyDescent="0.25">
      <c r="E3" s="97"/>
      <c r="F3" s="97"/>
      <c r="G3" s="77"/>
      <c r="H3" s="102"/>
      <c r="I3" s="78"/>
      <c r="J3" s="77"/>
      <c r="K3" s="77"/>
      <c r="L3" s="77"/>
      <c r="M3" s="77"/>
      <c r="N3" s="77"/>
      <c r="O3" s="77"/>
      <c r="P3" s="77"/>
      <c r="Q3" s="77"/>
      <c r="R3" s="77"/>
      <c r="S3" s="77"/>
    </row>
    <row r="4" spans="1:19" ht="15.75" thickBot="1" x14ac:dyDescent="0.3">
      <c r="E4" s="79"/>
      <c r="F4" s="79"/>
      <c r="G4" s="79"/>
      <c r="H4" s="80"/>
      <c r="I4" s="78"/>
      <c r="J4" s="77"/>
      <c r="K4" s="77"/>
      <c r="L4" s="77"/>
      <c r="M4" s="77"/>
      <c r="N4" s="77"/>
      <c r="O4" s="77"/>
      <c r="P4" s="77"/>
      <c r="Q4" s="77"/>
      <c r="R4" s="77"/>
      <c r="S4" s="77"/>
    </row>
    <row r="5" spans="1:19" ht="15" customHeight="1" thickBot="1" x14ac:dyDescent="0.3">
      <c r="A5" s="377" t="s">
        <v>75</v>
      </c>
      <c r="B5" s="377" t="s">
        <v>52</v>
      </c>
      <c r="C5" s="377" t="s">
        <v>68</v>
      </c>
      <c r="D5" s="377" t="s">
        <v>105</v>
      </c>
      <c r="E5" s="377" t="s">
        <v>74</v>
      </c>
      <c r="F5" s="377" t="s">
        <v>78</v>
      </c>
      <c r="G5" s="386" t="s">
        <v>110</v>
      </c>
      <c r="H5" s="325" t="s">
        <v>81</v>
      </c>
      <c r="I5" s="326"/>
      <c r="J5" s="327"/>
      <c r="K5" s="326" t="s">
        <v>82</v>
      </c>
      <c r="L5" s="326"/>
      <c r="M5" s="327"/>
      <c r="N5" s="326" t="s">
        <v>83</v>
      </c>
      <c r="O5" s="326"/>
      <c r="P5" s="327"/>
      <c r="Q5" s="326" t="s">
        <v>84</v>
      </c>
      <c r="R5" s="326"/>
      <c r="S5" s="327"/>
    </row>
    <row r="6" spans="1:19" ht="51" customHeight="1" x14ac:dyDescent="0.25">
      <c r="A6" s="322"/>
      <c r="B6" s="322"/>
      <c r="C6" s="322"/>
      <c r="D6" s="322"/>
      <c r="E6" s="322"/>
      <c r="F6" s="322"/>
      <c r="G6" s="324"/>
      <c r="H6" s="387" t="s">
        <v>73</v>
      </c>
      <c r="I6" s="81" t="s">
        <v>79</v>
      </c>
      <c r="J6" s="334" t="s">
        <v>91</v>
      </c>
      <c r="K6" s="387" t="s">
        <v>73</v>
      </c>
      <c r="L6" s="81" t="s">
        <v>79</v>
      </c>
      <c r="M6" s="334" t="s">
        <v>93</v>
      </c>
      <c r="N6" s="387" t="s">
        <v>73</v>
      </c>
      <c r="O6" s="81" t="s">
        <v>79</v>
      </c>
      <c r="P6" s="334" t="s">
        <v>95</v>
      </c>
      <c r="Q6" s="387" t="s">
        <v>73</v>
      </c>
      <c r="R6" s="81" t="s">
        <v>79</v>
      </c>
      <c r="S6" s="334" t="s">
        <v>97</v>
      </c>
    </row>
    <row r="7" spans="1:19" x14ac:dyDescent="0.25">
      <c r="A7" s="322"/>
      <c r="B7" s="322"/>
      <c r="C7" s="322"/>
      <c r="D7" s="322"/>
      <c r="E7" s="322"/>
      <c r="F7" s="322"/>
      <c r="G7" s="324"/>
      <c r="H7" s="388"/>
      <c r="I7" s="82">
        <v>0.218</v>
      </c>
      <c r="J7" s="335"/>
      <c r="K7" s="388"/>
      <c r="L7" s="82">
        <v>0.27400000000000002</v>
      </c>
      <c r="M7" s="335"/>
      <c r="N7" s="388"/>
      <c r="O7" s="82">
        <v>0.436</v>
      </c>
      <c r="P7" s="335"/>
      <c r="Q7" s="388"/>
      <c r="R7" s="82">
        <v>0.54900000000000004</v>
      </c>
      <c r="S7" s="335"/>
    </row>
    <row r="8" spans="1:19" ht="15.75" thickBot="1" x14ac:dyDescent="0.3">
      <c r="A8" s="322"/>
      <c r="B8" s="322"/>
      <c r="C8" s="322"/>
      <c r="D8" s="322"/>
      <c r="E8" s="322"/>
      <c r="F8" s="322"/>
      <c r="G8" s="324"/>
      <c r="H8" s="389"/>
      <c r="I8" s="83">
        <f>0.00000003793642*1000</f>
        <v>3.793642E-5</v>
      </c>
      <c r="J8" s="336"/>
      <c r="K8" s="389"/>
      <c r="L8" s="83">
        <f>0.000000044669227*1000</f>
        <v>4.4669226999999996E-5</v>
      </c>
      <c r="M8" s="336"/>
      <c r="N8" s="389"/>
      <c r="O8" s="83">
        <f>0.000000058218193*1000</f>
        <v>5.8218192999999999E-5</v>
      </c>
      <c r="P8" s="336"/>
      <c r="Q8" s="389"/>
      <c r="R8" s="83">
        <f>0.000000067125836*1000</f>
        <v>6.7125835999999999E-5</v>
      </c>
      <c r="S8" s="336"/>
    </row>
    <row r="9" spans="1:19" ht="26.25" thickBot="1" x14ac:dyDescent="0.3">
      <c r="A9" s="103"/>
      <c r="B9" s="103"/>
      <c r="C9" s="104"/>
      <c r="D9" s="104"/>
      <c r="E9" s="84"/>
      <c r="F9" s="84"/>
      <c r="G9" s="105"/>
      <c r="H9" s="65"/>
      <c r="I9" s="85" t="s">
        <v>102</v>
      </c>
      <c r="J9" s="64" t="s">
        <v>92</v>
      </c>
      <c r="K9" s="65"/>
      <c r="L9" s="85" t="s">
        <v>99</v>
      </c>
      <c r="M9" s="64" t="s">
        <v>94</v>
      </c>
      <c r="N9" s="65"/>
      <c r="O9" s="85" t="s">
        <v>100</v>
      </c>
      <c r="P9" s="64" t="s">
        <v>96</v>
      </c>
      <c r="Q9" s="65"/>
      <c r="R9" s="85" t="s">
        <v>101</v>
      </c>
      <c r="S9" s="64" t="s">
        <v>98</v>
      </c>
    </row>
    <row r="10" spans="1:19" x14ac:dyDescent="0.25">
      <c r="A10" s="378">
        <f>'Sensibilidad 44 kV'!B36</f>
        <v>44</v>
      </c>
      <c r="B10" s="381">
        <f>'Sensibilidad 44 kV'!C36</f>
        <v>3</v>
      </c>
      <c r="C10" s="381">
        <f>'Sensibilidad 44 kV'!D36</f>
        <v>1</v>
      </c>
      <c r="D10" s="381">
        <f>'Sensibilidad 44 kV'!E36</f>
        <v>0</v>
      </c>
      <c r="E10" s="381">
        <f>'Sensibilidad 44 kV'!F36</f>
        <v>20</v>
      </c>
      <c r="F10" s="381">
        <f>'Sensibilidad 44 kV'!G36</f>
        <v>0.9</v>
      </c>
      <c r="G10" s="113" t="e">
        <f>'Sensibilidad 44 kV'!#REF!</f>
        <v>#REF!</v>
      </c>
      <c r="H10" s="153">
        <f>'Sensibilidad 44 kV'!M36</f>
        <v>1.2113958780000003E-2</v>
      </c>
      <c r="I10" s="86">
        <f>'Sensibilidad 44 kV'!N36</f>
        <v>4.1566490778961601E-3</v>
      </c>
      <c r="J10" s="154">
        <f>'Sensibilidad 44 kV'!O36</f>
        <v>4715040000</v>
      </c>
      <c r="K10" s="161"/>
      <c r="L10" s="87"/>
      <c r="M10" s="88"/>
      <c r="N10" s="161"/>
      <c r="O10" s="87"/>
      <c r="P10" s="88"/>
      <c r="Q10" s="149"/>
      <c r="R10" s="87"/>
      <c r="S10" s="88"/>
    </row>
    <row r="11" spans="1:19" x14ac:dyDescent="0.25">
      <c r="A11" s="379"/>
      <c r="B11" s="382"/>
      <c r="C11" s="382"/>
      <c r="D11" s="382"/>
      <c r="E11" s="382"/>
      <c r="F11" s="382"/>
      <c r="G11" s="107" t="e">
        <f>'Sensibilidad 44 kV'!#REF!</f>
        <v>#REF!</v>
      </c>
      <c r="H11" s="155"/>
      <c r="I11" s="89"/>
      <c r="J11" s="91"/>
      <c r="K11" s="155">
        <f>'Sensibilidad 44 kV'!T31</f>
        <v>1.1458660950000003E-2</v>
      </c>
      <c r="L11" s="89">
        <f>'Sensibilidad 44 kV'!U31</f>
        <v>3.487249587091062E-3</v>
      </c>
      <c r="M11" s="72">
        <f>'Sensibilidad 44 kV'!V31</f>
        <v>4061244000</v>
      </c>
      <c r="N11" s="156"/>
      <c r="O11" s="90"/>
      <c r="P11" s="91"/>
      <c r="Q11" s="151"/>
      <c r="R11" s="90"/>
      <c r="S11" s="91"/>
    </row>
    <row r="12" spans="1:19" x14ac:dyDescent="0.25">
      <c r="A12" s="379"/>
      <c r="B12" s="382"/>
      <c r="C12" s="382"/>
      <c r="D12" s="382"/>
      <c r="E12" s="382"/>
      <c r="F12" s="382"/>
      <c r="G12" s="107" t="e">
        <f>'Sensibilidad 44 kV'!#REF!</f>
        <v>#REF!</v>
      </c>
      <c r="H12" s="156"/>
      <c r="I12" s="90"/>
      <c r="J12" s="91"/>
      <c r="K12" s="155"/>
      <c r="L12" s="89"/>
      <c r="M12" s="91"/>
      <c r="N12" s="155">
        <f>'Sensibilidad 44 kV'!AA28</f>
        <v>1.1334842244000002E-2</v>
      </c>
      <c r="O12" s="89">
        <f>'Sensibilidad 44 kV'!AB28</f>
        <v>3.1442020269573387E-3</v>
      </c>
      <c r="P12" s="72">
        <f>'Sensibilidad 44 kV'!AC28</f>
        <v>3399066000</v>
      </c>
      <c r="Q12" s="151"/>
      <c r="R12" s="90"/>
      <c r="S12" s="91"/>
    </row>
    <row r="13" spans="1:19" x14ac:dyDescent="0.25">
      <c r="A13" s="379"/>
      <c r="B13" s="382"/>
      <c r="C13" s="382"/>
      <c r="D13" s="382"/>
      <c r="E13" s="383"/>
      <c r="F13" s="383"/>
      <c r="G13" s="120" t="e">
        <f>'Sensibilidad 44 kV'!#REF!</f>
        <v>#REF!</v>
      </c>
      <c r="H13" s="156"/>
      <c r="I13" s="90"/>
      <c r="J13" s="91"/>
      <c r="K13" s="156"/>
      <c r="L13" s="90"/>
      <c r="M13" s="91"/>
      <c r="N13" s="156"/>
      <c r="O13" s="90"/>
      <c r="P13" s="91"/>
      <c r="Q13" s="150">
        <f>'Sensibilidad 44 kV'!AH26</f>
        <v>1.1911214700000002E-2</v>
      </c>
      <c r="R13" s="89">
        <f>'Sensibilidad 44 kV'!AI26</f>
        <v>2.9947087250094084E-3</v>
      </c>
      <c r="S13" s="72">
        <f>'Sensibilidad 44 kV'!AJ26</f>
        <v>2887764000</v>
      </c>
    </row>
    <row r="14" spans="1:19" x14ac:dyDescent="0.25">
      <c r="A14" s="379"/>
      <c r="B14" s="382"/>
      <c r="C14" s="382"/>
      <c r="D14" s="382"/>
      <c r="E14" s="384" t="e">
        <f>'Sensibilidad 44 kV'!#REF!</f>
        <v>#REF!</v>
      </c>
      <c r="F14" s="384" t="e">
        <f>'Sensibilidad 44 kV'!#REF!</f>
        <v>#REF!</v>
      </c>
      <c r="G14" s="121" t="e">
        <f>'Sensibilidad 44 kV'!#REF!</f>
        <v>#REF!</v>
      </c>
      <c r="H14" s="157" t="e">
        <f>'Sensibilidad 44 kV'!#REF!</f>
        <v>#REF!</v>
      </c>
      <c r="I14" s="93" t="e">
        <f>'Sensibilidad 44 kV'!#REF!</f>
        <v>#REF!</v>
      </c>
      <c r="J14" s="72" t="e">
        <f>'Sensibilidad 44 kV'!#REF!</f>
        <v>#REF!</v>
      </c>
      <c r="K14" s="156"/>
      <c r="L14" s="90"/>
      <c r="M14" s="91"/>
      <c r="N14" s="156"/>
      <c r="O14" s="90"/>
      <c r="P14" s="91"/>
      <c r="Q14" s="151"/>
      <c r="R14" s="90"/>
      <c r="S14" s="91"/>
    </row>
    <row r="15" spans="1:19" x14ac:dyDescent="0.25">
      <c r="A15" s="379"/>
      <c r="B15" s="382"/>
      <c r="C15" s="382"/>
      <c r="D15" s="382"/>
      <c r="E15" s="382"/>
      <c r="F15" s="382"/>
      <c r="G15" s="107" t="e">
        <f>'Sensibilidad 44 kV'!#REF!</f>
        <v>#REF!</v>
      </c>
      <c r="H15" s="156"/>
      <c r="I15" s="90"/>
      <c r="J15" s="91"/>
      <c r="K15" s="157" t="e">
        <f>'Sensibilidad 44 kV'!#REF!</f>
        <v>#REF!</v>
      </c>
      <c r="L15" s="93" t="e">
        <f>'Sensibilidad 44 kV'!#REF!</f>
        <v>#REF!</v>
      </c>
      <c r="M15" s="72" t="e">
        <f>'Sensibilidad 44 kV'!#REF!</f>
        <v>#REF!</v>
      </c>
      <c r="N15" s="156"/>
      <c r="O15" s="90"/>
      <c r="P15" s="91"/>
      <c r="Q15" s="151"/>
      <c r="R15" s="90"/>
      <c r="S15" s="91"/>
    </row>
    <row r="16" spans="1:19" x14ac:dyDescent="0.25">
      <c r="A16" s="379"/>
      <c r="B16" s="382"/>
      <c r="C16" s="382"/>
      <c r="D16" s="382"/>
      <c r="E16" s="382"/>
      <c r="F16" s="382"/>
      <c r="G16" s="107" t="e">
        <f>'Sensibilidad 44 kV'!#REF!</f>
        <v>#REF!</v>
      </c>
      <c r="H16" s="156"/>
      <c r="I16" s="90"/>
      <c r="J16" s="91"/>
      <c r="K16" s="156"/>
      <c r="L16" s="90"/>
      <c r="M16" s="91"/>
      <c r="N16" s="157" t="e">
        <f>'Sensibilidad 44 kV'!#REF!</f>
        <v>#REF!</v>
      </c>
      <c r="O16" s="93" t="e">
        <f>'Sensibilidad 44 kV'!#REF!</f>
        <v>#REF!</v>
      </c>
      <c r="P16" s="72" t="e">
        <f>'Sensibilidad 44 kV'!#REF!</f>
        <v>#REF!</v>
      </c>
      <c r="Q16" s="151"/>
      <c r="R16" s="90"/>
      <c r="S16" s="91"/>
    </row>
    <row r="17" spans="1:19" x14ac:dyDescent="0.25">
      <c r="A17" s="379"/>
      <c r="B17" s="382"/>
      <c r="C17" s="382"/>
      <c r="D17" s="382"/>
      <c r="E17" s="383"/>
      <c r="F17" s="383"/>
      <c r="G17" s="120" t="e">
        <f>'Sensibilidad 44 kV'!#REF!</f>
        <v>#REF!</v>
      </c>
      <c r="H17" s="156"/>
      <c r="I17" s="90"/>
      <c r="J17" s="91"/>
      <c r="K17" s="156"/>
      <c r="L17" s="90"/>
      <c r="M17" s="91"/>
      <c r="N17" s="156"/>
      <c r="O17" s="90"/>
      <c r="P17" s="91"/>
      <c r="Q17" s="152" t="e">
        <f>'Sensibilidad 44 kV'!#REF!</f>
        <v>#REF!</v>
      </c>
      <c r="R17" s="93" t="e">
        <f>'Sensibilidad 44 kV'!#REF!</f>
        <v>#REF!</v>
      </c>
      <c r="S17" s="72" t="e">
        <f>'Sensibilidad 44 kV'!#REF!</f>
        <v>#REF!</v>
      </c>
    </row>
    <row r="18" spans="1:19" x14ac:dyDescent="0.25">
      <c r="A18" s="379"/>
      <c r="B18" s="382"/>
      <c r="C18" s="382"/>
      <c r="D18" s="382"/>
      <c r="E18" s="384" t="e">
        <f>'Sensibilidad 44 kV'!#REF!</f>
        <v>#REF!</v>
      </c>
      <c r="F18" s="384" t="e">
        <f>'Sensibilidad 44 kV'!#REF!</f>
        <v>#REF!</v>
      </c>
      <c r="G18" s="121" t="e">
        <f>'Sensibilidad 44 kV'!#REF!</f>
        <v>#REF!</v>
      </c>
      <c r="H18" s="157" t="e">
        <f>'Sensibilidad 44 kV'!#REF!</f>
        <v>#REF!</v>
      </c>
      <c r="I18" s="93" t="e">
        <f>'Sensibilidad 44 kV'!#REF!</f>
        <v>#REF!</v>
      </c>
      <c r="J18" s="72" t="e">
        <f>'Sensibilidad 44 kV'!#REF!</f>
        <v>#REF!</v>
      </c>
      <c r="K18" s="156"/>
      <c r="L18" s="90"/>
      <c r="M18" s="91"/>
      <c r="N18" s="156"/>
      <c r="O18" s="90"/>
      <c r="P18" s="91"/>
      <c r="Q18" s="151"/>
      <c r="R18" s="90"/>
      <c r="S18" s="91"/>
    </row>
    <row r="19" spans="1:19" x14ac:dyDescent="0.25">
      <c r="A19" s="379"/>
      <c r="B19" s="382"/>
      <c r="C19" s="382"/>
      <c r="D19" s="382"/>
      <c r="E19" s="382"/>
      <c r="F19" s="382"/>
      <c r="G19" s="107" t="e">
        <f>'Sensibilidad 44 kV'!#REF!</f>
        <v>#REF!</v>
      </c>
      <c r="H19" s="156"/>
      <c r="I19" s="90"/>
      <c r="J19" s="91"/>
      <c r="K19" s="157" t="e">
        <f>'Sensibilidad 44 kV'!#REF!</f>
        <v>#REF!</v>
      </c>
      <c r="L19" s="93" t="e">
        <f>'Sensibilidad 44 kV'!#REF!</f>
        <v>#REF!</v>
      </c>
      <c r="M19" s="72" t="e">
        <f>'Sensibilidad 44 kV'!#REF!</f>
        <v>#REF!</v>
      </c>
      <c r="N19" s="156"/>
      <c r="O19" s="90"/>
      <c r="P19" s="91"/>
      <c r="Q19" s="151"/>
      <c r="R19" s="90"/>
      <c r="S19" s="91"/>
    </row>
    <row r="20" spans="1:19" x14ac:dyDescent="0.25">
      <c r="A20" s="379"/>
      <c r="B20" s="382"/>
      <c r="C20" s="382"/>
      <c r="D20" s="382"/>
      <c r="E20" s="382"/>
      <c r="F20" s="382"/>
      <c r="G20" s="107" t="e">
        <f>'Sensibilidad 44 kV'!#REF!</f>
        <v>#REF!</v>
      </c>
      <c r="H20" s="156"/>
      <c r="I20" s="90"/>
      <c r="J20" s="91"/>
      <c r="K20" s="156"/>
      <c r="L20" s="90"/>
      <c r="M20" s="91"/>
      <c r="N20" s="157" t="e">
        <f>'Sensibilidad 44 kV'!#REF!</f>
        <v>#REF!</v>
      </c>
      <c r="O20" s="93" t="e">
        <f>'Sensibilidad 44 kV'!#REF!</f>
        <v>#REF!</v>
      </c>
      <c r="P20" s="72" t="e">
        <f>'Sensibilidad 44 kV'!#REF!</f>
        <v>#REF!</v>
      </c>
      <c r="Q20" s="151"/>
      <c r="R20" s="90"/>
      <c r="S20" s="91"/>
    </row>
    <row r="21" spans="1:19" x14ac:dyDescent="0.25">
      <c r="A21" s="379"/>
      <c r="B21" s="382"/>
      <c r="C21" s="382"/>
      <c r="D21" s="382"/>
      <c r="E21" s="383"/>
      <c r="F21" s="383"/>
      <c r="G21" s="120" t="e">
        <f>'Sensibilidad 44 kV'!#REF!</f>
        <v>#REF!</v>
      </c>
      <c r="H21" s="156"/>
      <c r="I21" s="90"/>
      <c r="J21" s="91"/>
      <c r="K21" s="156"/>
      <c r="L21" s="90"/>
      <c r="M21" s="91"/>
      <c r="N21" s="156"/>
      <c r="O21" s="90"/>
      <c r="P21" s="91"/>
      <c r="Q21" s="152" t="e">
        <f>'Sensibilidad 44 kV'!#REF!</f>
        <v>#REF!</v>
      </c>
      <c r="R21" s="93" t="e">
        <f>'Sensibilidad 44 kV'!#REF!</f>
        <v>#REF!</v>
      </c>
      <c r="S21" s="72" t="e">
        <f>'Sensibilidad 44 kV'!#REF!</f>
        <v>#REF!</v>
      </c>
    </row>
    <row r="22" spans="1:19" x14ac:dyDescent="0.25">
      <c r="A22" s="379"/>
      <c r="B22" s="382"/>
      <c r="C22" s="382"/>
      <c r="D22" s="382"/>
      <c r="E22" s="384" t="e">
        <f>'Sensibilidad 44 kV'!#REF!</f>
        <v>#REF!</v>
      </c>
      <c r="F22" s="384" t="e">
        <f>'Sensibilidad 44 kV'!#REF!</f>
        <v>#REF!</v>
      </c>
      <c r="G22" s="121" t="e">
        <f>'Sensibilidad 44 kV'!#REF!</f>
        <v>#REF!</v>
      </c>
      <c r="H22" s="157" t="e">
        <f>'Sensibilidad 44 kV'!#REF!</f>
        <v>#REF!</v>
      </c>
      <c r="I22" s="93" t="e">
        <f>'Sensibilidad 44 kV'!#REF!</f>
        <v>#REF!</v>
      </c>
      <c r="J22" s="72" t="e">
        <f>'Sensibilidad 44 kV'!#REF!</f>
        <v>#REF!</v>
      </c>
      <c r="K22" s="156"/>
      <c r="L22" s="90"/>
      <c r="M22" s="91"/>
      <c r="N22" s="156"/>
      <c r="O22" s="90"/>
      <c r="P22" s="91"/>
      <c r="Q22" s="151"/>
      <c r="R22" s="90"/>
      <c r="S22" s="91"/>
    </row>
    <row r="23" spans="1:19" x14ac:dyDescent="0.25">
      <c r="A23" s="379"/>
      <c r="B23" s="382"/>
      <c r="C23" s="382"/>
      <c r="D23" s="382"/>
      <c r="E23" s="382"/>
      <c r="F23" s="382"/>
      <c r="G23" s="107" t="e">
        <f>'Sensibilidad 44 kV'!#REF!</f>
        <v>#REF!</v>
      </c>
      <c r="H23" s="156"/>
      <c r="I23" s="90"/>
      <c r="J23" s="91"/>
      <c r="K23" s="157" t="e">
        <f>'Sensibilidad 44 kV'!#REF!</f>
        <v>#REF!</v>
      </c>
      <c r="L23" s="93" t="e">
        <f>'Sensibilidad 44 kV'!#REF!</f>
        <v>#REF!</v>
      </c>
      <c r="M23" s="72" t="e">
        <f>'Sensibilidad 44 kV'!#REF!</f>
        <v>#REF!</v>
      </c>
      <c r="N23" s="156"/>
      <c r="O23" s="90"/>
      <c r="P23" s="91"/>
      <c r="Q23" s="151"/>
      <c r="R23" s="90"/>
      <c r="S23" s="91"/>
    </row>
    <row r="24" spans="1:19" x14ac:dyDescent="0.25">
      <c r="A24" s="379"/>
      <c r="B24" s="382"/>
      <c r="C24" s="382"/>
      <c r="D24" s="382"/>
      <c r="E24" s="382"/>
      <c r="F24" s="382"/>
      <c r="G24" s="107" t="e">
        <f>'Sensibilidad 44 kV'!#REF!</f>
        <v>#REF!</v>
      </c>
      <c r="H24" s="156"/>
      <c r="I24" s="90"/>
      <c r="J24" s="91"/>
      <c r="K24" s="156"/>
      <c r="L24" s="90"/>
      <c r="M24" s="91"/>
      <c r="N24" s="157" t="e">
        <f>'Sensibilidad 44 kV'!#REF!</f>
        <v>#REF!</v>
      </c>
      <c r="O24" s="93" t="e">
        <f>'Sensibilidad 44 kV'!#REF!</f>
        <v>#REF!</v>
      </c>
      <c r="P24" s="72" t="e">
        <f>'Sensibilidad 44 kV'!#REF!</f>
        <v>#REF!</v>
      </c>
      <c r="Q24" s="151"/>
      <c r="R24" s="90"/>
      <c r="S24" s="91"/>
    </row>
    <row r="25" spans="1:19" ht="15.75" thickBot="1" x14ac:dyDescent="0.3">
      <c r="A25" s="380"/>
      <c r="B25" s="385"/>
      <c r="C25" s="385"/>
      <c r="D25" s="385"/>
      <c r="E25" s="385"/>
      <c r="F25" s="385"/>
      <c r="G25" s="160" t="e">
        <f>'Sensibilidad 44 kV'!#REF!</f>
        <v>#REF!</v>
      </c>
      <c r="H25" s="158"/>
      <c r="I25" s="94"/>
      <c r="J25" s="159"/>
      <c r="K25" s="158"/>
      <c r="L25" s="94"/>
      <c r="M25" s="159"/>
      <c r="N25" s="158"/>
      <c r="O25" s="94"/>
      <c r="P25" s="159"/>
      <c r="Q25" s="162" t="e">
        <f>'Sensibilidad 44 kV'!#REF!</f>
        <v>#REF!</v>
      </c>
      <c r="R25" s="95" t="e">
        <f>'Sensibilidad 44 kV'!#REF!</f>
        <v>#REF!</v>
      </c>
      <c r="S25" s="74" t="e">
        <f>'Sensibilidad 44 kV'!#REF!</f>
        <v>#REF!</v>
      </c>
    </row>
    <row r="26" spans="1:19" ht="15.75" hidden="1" thickBot="1" x14ac:dyDescent="0.3">
      <c r="A26" s="68">
        <v>44</v>
      </c>
      <c r="B26" s="71">
        <v>3</v>
      </c>
      <c r="C26" s="106">
        <v>1</v>
      </c>
      <c r="D26" s="71">
        <v>0</v>
      </c>
      <c r="E26" s="96">
        <v>7000</v>
      </c>
      <c r="F26" s="67">
        <v>0.9</v>
      </c>
      <c r="G26" s="107">
        <v>19</v>
      </c>
      <c r="H26" s="108" t="e">
        <f>(#REF!/#REF!)</f>
        <v>#REF!</v>
      </c>
      <c r="I26" s="109" t="e">
        <f>(#REF!*$I$8)/100</f>
        <v>#REF!</v>
      </c>
      <c r="J26" s="110" t="e">
        <f>((B26*C26)+D26)*G26*#REF!</f>
        <v>#REF!</v>
      </c>
      <c r="K26" s="111" t="e">
        <f>(#REF!/#REF!)</f>
        <v>#REF!</v>
      </c>
      <c r="L26" s="109" t="e">
        <f>(#REF!*$L$8)/100</f>
        <v>#REF!</v>
      </c>
      <c r="M26" s="110" t="e">
        <f>((B26*C26)+D26)*G26*#REF!</f>
        <v>#REF!</v>
      </c>
      <c r="N26" s="111" t="e">
        <f>(#REF!/#REF!)</f>
        <v>#REF!</v>
      </c>
      <c r="O26" s="112" t="e">
        <f>(#REF!*$O$8)/100</f>
        <v>#REF!</v>
      </c>
      <c r="P26" s="110" t="e">
        <f>((B26*C26)+D26)*G26*#REF!</f>
        <v>#REF!</v>
      </c>
      <c r="Q26" s="111" t="e">
        <f>(#REF!/#REF!)</f>
        <v>#REF!</v>
      </c>
      <c r="R26" s="109" t="e">
        <f>(#REF!*$R$8)/100</f>
        <v>#REF!</v>
      </c>
      <c r="S26" s="110" t="e">
        <f>((B26*C26)+D26)*G26*#REF!</f>
        <v>#REF!</v>
      </c>
    </row>
    <row r="27" spans="1:19" ht="15.75" hidden="1" thickBot="1" x14ac:dyDescent="0.3">
      <c r="A27" s="68">
        <v>44</v>
      </c>
      <c r="B27" s="71">
        <v>3</v>
      </c>
      <c r="C27" s="106">
        <v>1</v>
      </c>
      <c r="D27" s="71">
        <v>0</v>
      </c>
      <c r="E27" s="96">
        <v>7000</v>
      </c>
      <c r="F27" s="67">
        <v>0.9</v>
      </c>
      <c r="G27" s="107">
        <v>20</v>
      </c>
      <c r="H27" s="108" t="e">
        <f>(#REF!/#REF!)</f>
        <v>#REF!</v>
      </c>
      <c r="I27" s="109" t="e">
        <f>(#REF!*$I$8)/100</f>
        <v>#REF!</v>
      </c>
      <c r="J27" s="110" t="e">
        <f>((B27*C27)+D27)*G27*#REF!</f>
        <v>#REF!</v>
      </c>
      <c r="K27" s="111" t="e">
        <f>(#REF!/#REF!)</f>
        <v>#REF!</v>
      </c>
      <c r="L27" s="109" t="e">
        <f>(#REF!*$L$8)/100</f>
        <v>#REF!</v>
      </c>
      <c r="M27" s="110" t="e">
        <f>((B27*C27)+D27)*G27*#REF!</f>
        <v>#REF!</v>
      </c>
      <c r="N27" s="111" t="e">
        <f>(#REF!/#REF!)</f>
        <v>#REF!</v>
      </c>
      <c r="O27" s="112" t="e">
        <f>(#REF!*$O$8)/100</f>
        <v>#REF!</v>
      </c>
      <c r="P27" s="110" t="e">
        <f>((B27*C27)+D27)*G27*#REF!</f>
        <v>#REF!</v>
      </c>
      <c r="Q27" s="111" t="e">
        <f>(#REF!/#REF!)</f>
        <v>#REF!</v>
      </c>
      <c r="R27" s="109" t="e">
        <f>(#REF!*$R$8)/100</f>
        <v>#REF!</v>
      </c>
      <c r="S27" s="110" t="e">
        <f>((B27*C27)+D27)*G27*#REF!</f>
        <v>#REF!</v>
      </c>
    </row>
    <row r="28" spans="1:19" ht="15.75" hidden="1" thickBot="1" x14ac:dyDescent="0.3">
      <c r="A28" s="68">
        <v>44</v>
      </c>
      <c r="B28" s="71">
        <v>3</v>
      </c>
      <c r="C28" s="106">
        <v>1</v>
      </c>
      <c r="D28" s="71">
        <v>0</v>
      </c>
      <c r="E28" s="96">
        <v>7000</v>
      </c>
      <c r="F28" s="67">
        <v>0.9</v>
      </c>
      <c r="G28" s="107">
        <v>21</v>
      </c>
      <c r="H28" s="108" t="e">
        <f>(#REF!/#REF!)</f>
        <v>#REF!</v>
      </c>
      <c r="I28" s="109" t="e">
        <f>(#REF!*$I$8)/100</f>
        <v>#REF!</v>
      </c>
      <c r="J28" s="110" t="e">
        <f>((B28*C28)+D28)*G28*#REF!</f>
        <v>#REF!</v>
      </c>
      <c r="K28" s="111" t="e">
        <f>(#REF!/#REF!)</f>
        <v>#REF!</v>
      </c>
      <c r="L28" s="109" t="e">
        <f>(#REF!*$L$8)/100</f>
        <v>#REF!</v>
      </c>
      <c r="M28" s="110" t="e">
        <f>((B28*C28)+D28)*G28*#REF!</f>
        <v>#REF!</v>
      </c>
      <c r="N28" s="111" t="e">
        <f>(#REF!/#REF!)</f>
        <v>#REF!</v>
      </c>
      <c r="O28" s="112" t="e">
        <f>(#REF!*$O$8)/100</f>
        <v>#REF!</v>
      </c>
      <c r="P28" s="110" t="e">
        <f>((B28*C28)+D28)*G28*#REF!</f>
        <v>#REF!</v>
      </c>
      <c r="Q28" s="111" t="e">
        <f>(#REF!/#REF!)</f>
        <v>#REF!</v>
      </c>
      <c r="R28" s="109" t="e">
        <f>(#REF!*$R$8)/100</f>
        <v>#REF!</v>
      </c>
      <c r="S28" s="110" t="e">
        <f>((B28*C28)+D28)*G28*#REF!</f>
        <v>#REF!</v>
      </c>
    </row>
    <row r="29" spans="1:19" ht="15.75" hidden="1" thickBot="1" x14ac:dyDescent="0.3">
      <c r="A29" s="68">
        <v>44</v>
      </c>
      <c r="B29" s="71">
        <v>3</v>
      </c>
      <c r="C29" s="106">
        <v>1</v>
      </c>
      <c r="D29" s="71">
        <v>0</v>
      </c>
      <c r="E29" s="96">
        <v>7000</v>
      </c>
      <c r="F29" s="67">
        <v>0.9</v>
      </c>
      <c r="G29" s="107">
        <v>22</v>
      </c>
      <c r="H29" s="108" t="e">
        <f>(#REF!/#REF!)</f>
        <v>#REF!</v>
      </c>
      <c r="I29" s="109" t="e">
        <f>(#REF!*$I$8)/100</f>
        <v>#REF!</v>
      </c>
      <c r="J29" s="110" t="e">
        <f>((B29*C29)+D29)*G29*#REF!</f>
        <v>#REF!</v>
      </c>
      <c r="K29" s="111" t="e">
        <f>(#REF!/#REF!)</f>
        <v>#REF!</v>
      </c>
      <c r="L29" s="109" t="e">
        <f>(#REF!*$L$8)/100</f>
        <v>#REF!</v>
      </c>
      <c r="M29" s="110" t="e">
        <f>((B29*C29)+D29)*G29*#REF!</f>
        <v>#REF!</v>
      </c>
      <c r="N29" s="111" t="e">
        <f>(#REF!/#REF!)</f>
        <v>#REF!</v>
      </c>
      <c r="O29" s="112" t="e">
        <f>(#REF!*$O$8)/100</f>
        <v>#REF!</v>
      </c>
      <c r="P29" s="110" t="e">
        <f>((B29*C29)+D29)*G29*#REF!</f>
        <v>#REF!</v>
      </c>
      <c r="Q29" s="111" t="e">
        <f>(#REF!/#REF!)</f>
        <v>#REF!</v>
      </c>
      <c r="R29" s="109" t="e">
        <f>(#REF!*$R$8)/100</f>
        <v>#REF!</v>
      </c>
      <c r="S29" s="110" t="e">
        <f>((B29*C29)+D29)*G29*#REF!</f>
        <v>#REF!</v>
      </c>
    </row>
    <row r="30" spans="1:19" ht="15.75" hidden="1" thickBot="1" x14ac:dyDescent="0.3">
      <c r="A30" s="68">
        <v>44</v>
      </c>
      <c r="B30" s="71">
        <v>3</v>
      </c>
      <c r="C30" s="106">
        <v>1</v>
      </c>
      <c r="D30" s="71">
        <v>0</v>
      </c>
      <c r="E30" s="96">
        <v>7000</v>
      </c>
      <c r="F30" s="67">
        <v>0.9</v>
      </c>
      <c r="G30" s="107">
        <v>23</v>
      </c>
      <c r="H30" s="108" t="e">
        <f>(#REF!/#REF!)</f>
        <v>#REF!</v>
      </c>
      <c r="I30" s="109" t="e">
        <f>(#REF!*$I$8)/100</f>
        <v>#REF!</v>
      </c>
      <c r="J30" s="110" t="e">
        <f>((B30*C30)+D30)*G30*#REF!</f>
        <v>#REF!</v>
      </c>
      <c r="K30" s="111" t="e">
        <f>(#REF!/#REF!)</f>
        <v>#REF!</v>
      </c>
      <c r="L30" s="109" t="e">
        <f>(#REF!*$L$8)/100</f>
        <v>#REF!</v>
      </c>
      <c r="M30" s="110" t="e">
        <f>((B30*C30)+D30)*G30*#REF!</f>
        <v>#REF!</v>
      </c>
      <c r="N30" s="111" t="e">
        <f>(#REF!/#REF!)</f>
        <v>#REF!</v>
      </c>
      <c r="O30" s="112" t="e">
        <f>(#REF!*$O$8)/100</f>
        <v>#REF!</v>
      </c>
      <c r="P30" s="110" t="e">
        <f>((B30*C30)+D30)*G30*#REF!</f>
        <v>#REF!</v>
      </c>
      <c r="Q30" s="111" t="e">
        <f>(#REF!/#REF!)</f>
        <v>#REF!</v>
      </c>
      <c r="R30" s="109" t="e">
        <f>(#REF!*$R$8)/100</f>
        <v>#REF!</v>
      </c>
      <c r="S30" s="110" t="e">
        <f>((B30*C30)+D30)*G30*#REF!</f>
        <v>#REF!</v>
      </c>
    </row>
    <row r="31" spans="1:19" ht="15.75" hidden="1" thickBot="1" x14ac:dyDescent="0.3">
      <c r="A31" s="68">
        <v>44</v>
      </c>
      <c r="B31" s="71">
        <v>3</v>
      </c>
      <c r="C31" s="106">
        <v>1</v>
      </c>
      <c r="D31" s="71">
        <v>0</v>
      </c>
      <c r="E31" s="96">
        <v>7000</v>
      </c>
      <c r="F31" s="67">
        <v>0.9</v>
      </c>
      <c r="G31" s="107">
        <v>24</v>
      </c>
      <c r="H31" s="108" t="e">
        <f>(#REF!/#REF!)</f>
        <v>#REF!</v>
      </c>
      <c r="I31" s="109" t="e">
        <f>(#REF!*$I$8)/100</f>
        <v>#REF!</v>
      </c>
      <c r="J31" s="110" t="e">
        <f>((B31*C31)+D31)*G31*#REF!</f>
        <v>#REF!</v>
      </c>
      <c r="K31" s="111" t="e">
        <f>(#REF!/#REF!)</f>
        <v>#REF!</v>
      </c>
      <c r="L31" s="109" t="e">
        <f>(#REF!*$L$8)/100</f>
        <v>#REF!</v>
      </c>
      <c r="M31" s="110" t="e">
        <f>((B31*C31)+D31)*G31*#REF!</f>
        <v>#REF!</v>
      </c>
      <c r="N31" s="111" t="e">
        <f>(#REF!/#REF!)</f>
        <v>#REF!</v>
      </c>
      <c r="O31" s="112" t="e">
        <f>(#REF!*$O$8)/100</f>
        <v>#REF!</v>
      </c>
      <c r="P31" s="110" t="e">
        <f>((B31*C31)+D31)*G31*#REF!</f>
        <v>#REF!</v>
      </c>
      <c r="Q31" s="111" t="e">
        <f>(#REF!/#REF!)</f>
        <v>#REF!</v>
      </c>
      <c r="R31" s="109" t="e">
        <f>(#REF!*$R$8)/100</f>
        <v>#REF!</v>
      </c>
      <c r="S31" s="110" t="e">
        <f>((B31*C31)+D31)*G31*#REF!</f>
        <v>#REF!</v>
      </c>
    </row>
    <row r="32" spans="1:19" ht="15.75" hidden="1" thickBot="1" x14ac:dyDescent="0.3">
      <c r="A32" s="68">
        <v>44</v>
      </c>
      <c r="B32" s="71">
        <v>3</v>
      </c>
      <c r="C32" s="106">
        <v>1</v>
      </c>
      <c r="D32" s="71">
        <v>0</v>
      </c>
      <c r="E32" s="96">
        <v>7000</v>
      </c>
      <c r="F32" s="67">
        <v>0.9</v>
      </c>
      <c r="G32" s="107">
        <v>25</v>
      </c>
      <c r="H32" s="108" t="e">
        <f>(#REF!/#REF!)</f>
        <v>#REF!</v>
      </c>
      <c r="I32" s="109" t="e">
        <f>(#REF!*$I$8)/100</f>
        <v>#REF!</v>
      </c>
      <c r="J32" s="110" t="e">
        <f>((B32*C32)+D32)*G32*#REF!</f>
        <v>#REF!</v>
      </c>
      <c r="K32" s="111" t="e">
        <f>(#REF!/#REF!)</f>
        <v>#REF!</v>
      </c>
      <c r="L32" s="109" t="e">
        <f>(#REF!*$L$8)/100</f>
        <v>#REF!</v>
      </c>
      <c r="M32" s="110" t="e">
        <f>((B32*C32)+D32)*G32*#REF!</f>
        <v>#REF!</v>
      </c>
      <c r="N32" s="111" t="e">
        <f>(#REF!/#REF!)</f>
        <v>#REF!</v>
      </c>
      <c r="O32" s="112" t="e">
        <f>(#REF!*$O$8)/100</f>
        <v>#REF!</v>
      </c>
      <c r="P32" s="110" t="e">
        <f>((B32*C32)+D32)*G32*#REF!</f>
        <v>#REF!</v>
      </c>
      <c r="Q32" s="111" t="e">
        <f>(#REF!/#REF!)</f>
        <v>#REF!</v>
      </c>
      <c r="R32" s="109" t="e">
        <f>(#REF!*$R$8)/100</f>
        <v>#REF!</v>
      </c>
      <c r="S32" s="110" t="e">
        <f>((B32*C32)+D32)*G32*#REF!</f>
        <v>#REF!</v>
      </c>
    </row>
    <row r="33" spans="1:19" ht="15.75" hidden="1" thickBot="1" x14ac:dyDescent="0.3">
      <c r="A33" s="68">
        <v>44</v>
      </c>
      <c r="B33" s="71">
        <v>3</v>
      </c>
      <c r="C33" s="106">
        <v>1</v>
      </c>
      <c r="D33" s="71">
        <v>0</v>
      </c>
      <c r="E33" s="96">
        <v>7000</v>
      </c>
      <c r="F33" s="67">
        <v>0.9</v>
      </c>
      <c r="G33" s="107">
        <v>26</v>
      </c>
      <c r="H33" s="108" t="e">
        <f>(#REF!/#REF!)</f>
        <v>#REF!</v>
      </c>
      <c r="I33" s="109" t="e">
        <f>(#REF!*$I$8)/100</f>
        <v>#REF!</v>
      </c>
      <c r="J33" s="110" t="e">
        <f>((B33*C33)+D33)*G33*#REF!</f>
        <v>#REF!</v>
      </c>
      <c r="K33" s="111" t="e">
        <f>(#REF!/#REF!)</f>
        <v>#REF!</v>
      </c>
      <c r="L33" s="109" t="e">
        <f>(#REF!*$L$8)/100</f>
        <v>#REF!</v>
      </c>
      <c r="M33" s="110" t="e">
        <f>((B33*C33)+D33)*G33*#REF!</f>
        <v>#REF!</v>
      </c>
      <c r="N33" s="111" t="e">
        <f>(#REF!/#REF!)</f>
        <v>#REF!</v>
      </c>
      <c r="O33" s="112" t="e">
        <f>(#REF!*$O$8)/100</f>
        <v>#REF!</v>
      </c>
      <c r="P33" s="110" t="e">
        <f>((B33*C33)+D33)*G33*#REF!</f>
        <v>#REF!</v>
      </c>
      <c r="Q33" s="111" t="e">
        <f>(#REF!/#REF!)</f>
        <v>#REF!</v>
      </c>
      <c r="R33" s="109" t="e">
        <f>(#REF!*$R$8)/100</f>
        <v>#REF!</v>
      </c>
      <c r="S33" s="110" t="e">
        <f>((B33*C33)+D33)*G33*#REF!</f>
        <v>#REF!</v>
      </c>
    </row>
    <row r="34" spans="1:19" ht="15.75" hidden="1" thickBot="1" x14ac:dyDescent="0.3">
      <c r="A34" s="68">
        <v>44</v>
      </c>
      <c r="B34" s="71">
        <v>3</v>
      </c>
      <c r="C34" s="106">
        <v>1</v>
      </c>
      <c r="D34" s="71">
        <v>0</v>
      </c>
      <c r="E34" s="96">
        <v>7000</v>
      </c>
      <c r="F34" s="67">
        <v>0.9</v>
      </c>
      <c r="G34" s="107">
        <v>27</v>
      </c>
      <c r="H34" s="108" t="e">
        <f>(#REF!/#REF!)</f>
        <v>#REF!</v>
      </c>
      <c r="I34" s="109" t="e">
        <f>(#REF!*$I$8)/100</f>
        <v>#REF!</v>
      </c>
      <c r="J34" s="110" t="e">
        <f>((B34*C34)+D34)*G34*#REF!</f>
        <v>#REF!</v>
      </c>
      <c r="K34" s="111" t="e">
        <f>(#REF!/#REF!)</f>
        <v>#REF!</v>
      </c>
      <c r="L34" s="109" t="e">
        <f>(#REF!*$L$8)/100</f>
        <v>#REF!</v>
      </c>
      <c r="M34" s="110" t="e">
        <f>((B34*C34)+D34)*G34*#REF!</f>
        <v>#REF!</v>
      </c>
      <c r="N34" s="111" t="e">
        <f>(#REF!/#REF!)</f>
        <v>#REF!</v>
      </c>
      <c r="O34" s="112" t="e">
        <f>(#REF!*$O$8)/100</f>
        <v>#REF!</v>
      </c>
      <c r="P34" s="110" t="e">
        <f>((B34*C34)+D34)*G34*#REF!</f>
        <v>#REF!</v>
      </c>
      <c r="Q34" s="111" t="e">
        <f>(#REF!/#REF!)</f>
        <v>#REF!</v>
      </c>
      <c r="R34" s="109" t="e">
        <f>(#REF!*$R$8)/100</f>
        <v>#REF!</v>
      </c>
      <c r="S34" s="110" t="e">
        <f>((B34*C34)+D34)*G34*#REF!</f>
        <v>#REF!</v>
      </c>
    </row>
    <row r="35" spans="1:19" ht="15.75" hidden="1" thickBot="1" x14ac:dyDescent="0.3">
      <c r="A35" s="68">
        <v>44</v>
      </c>
      <c r="B35" s="71">
        <v>3</v>
      </c>
      <c r="C35" s="106">
        <v>1</v>
      </c>
      <c r="D35" s="71">
        <v>0</v>
      </c>
      <c r="E35" s="96">
        <v>7000</v>
      </c>
      <c r="F35" s="67">
        <v>0.9</v>
      </c>
      <c r="G35" s="107">
        <v>28</v>
      </c>
      <c r="H35" s="108" t="e">
        <f>(#REF!/#REF!)</f>
        <v>#REF!</v>
      </c>
      <c r="I35" s="109" t="e">
        <f>(#REF!*$I$8)/100</f>
        <v>#REF!</v>
      </c>
      <c r="J35" s="110" t="e">
        <f>((B35*C35)+D35)*G35*#REF!</f>
        <v>#REF!</v>
      </c>
      <c r="K35" s="111" t="e">
        <f>(#REF!/#REF!)</f>
        <v>#REF!</v>
      </c>
      <c r="L35" s="109" t="e">
        <f>(#REF!*$L$8)/100</f>
        <v>#REF!</v>
      </c>
      <c r="M35" s="110" t="e">
        <f>((B35*C35)+D35)*G35*#REF!</f>
        <v>#REF!</v>
      </c>
      <c r="N35" s="111" t="e">
        <f>(#REF!/#REF!)</f>
        <v>#REF!</v>
      </c>
      <c r="O35" s="112" t="e">
        <f>(#REF!*$O$8)/100</f>
        <v>#REF!</v>
      </c>
      <c r="P35" s="110" t="e">
        <f>((B35*C35)+D35)*G35*#REF!</f>
        <v>#REF!</v>
      </c>
      <c r="Q35" s="111" t="e">
        <f>(#REF!/#REF!)</f>
        <v>#REF!</v>
      </c>
      <c r="R35" s="109" t="e">
        <f>(#REF!*$R$8)/100</f>
        <v>#REF!</v>
      </c>
      <c r="S35" s="110" t="e">
        <f>((B35*C35)+D35)*G35*#REF!</f>
        <v>#REF!</v>
      </c>
    </row>
    <row r="36" spans="1:19" ht="15.75" hidden="1" thickBot="1" x14ac:dyDescent="0.3">
      <c r="A36" s="68">
        <v>44</v>
      </c>
      <c r="B36" s="71">
        <v>3</v>
      </c>
      <c r="C36" s="106">
        <v>1</v>
      </c>
      <c r="D36" s="71">
        <v>0</v>
      </c>
      <c r="E36" s="96">
        <v>7000</v>
      </c>
      <c r="F36" s="67">
        <v>0.9</v>
      </c>
      <c r="G36" s="107">
        <v>29</v>
      </c>
      <c r="H36" s="108" t="e">
        <f>(#REF!/#REF!)</f>
        <v>#REF!</v>
      </c>
      <c r="I36" s="109" t="e">
        <f>(#REF!*$I$8)/100</f>
        <v>#REF!</v>
      </c>
      <c r="J36" s="110" t="e">
        <f>((B36*C36)+D36)*G36*#REF!</f>
        <v>#REF!</v>
      </c>
      <c r="K36" s="111" t="e">
        <f>(#REF!/#REF!)</f>
        <v>#REF!</v>
      </c>
      <c r="L36" s="109" t="e">
        <f>(#REF!*$L$8)/100</f>
        <v>#REF!</v>
      </c>
      <c r="M36" s="110" t="e">
        <f>((B36*C36)+D36)*G36*#REF!</f>
        <v>#REF!</v>
      </c>
      <c r="N36" s="111" t="e">
        <f>(#REF!/#REF!)</f>
        <v>#REF!</v>
      </c>
      <c r="O36" s="112" t="e">
        <f>(#REF!*$O$8)/100</f>
        <v>#REF!</v>
      </c>
      <c r="P36" s="110" t="e">
        <f>((B36*C36)+D36)*G36*#REF!</f>
        <v>#REF!</v>
      </c>
      <c r="Q36" s="111" t="e">
        <f>(#REF!/#REF!)</f>
        <v>#REF!</v>
      </c>
      <c r="R36" s="109" t="e">
        <f>(#REF!*$R$8)/100</f>
        <v>#REF!</v>
      </c>
      <c r="S36" s="110" t="e">
        <f>((B36*C36)+D36)*G36*#REF!</f>
        <v>#REF!</v>
      </c>
    </row>
    <row r="37" spans="1:19" ht="15.75" hidden="1" thickBot="1" x14ac:dyDescent="0.3">
      <c r="A37" s="68">
        <v>44</v>
      </c>
      <c r="B37" s="71">
        <v>3</v>
      </c>
      <c r="C37" s="106">
        <v>1</v>
      </c>
      <c r="D37" s="71">
        <v>0</v>
      </c>
      <c r="E37" s="96">
        <v>7000</v>
      </c>
      <c r="F37" s="67">
        <v>0.9</v>
      </c>
      <c r="G37" s="107">
        <v>30</v>
      </c>
      <c r="H37" s="108" t="e">
        <f>(#REF!/#REF!)</f>
        <v>#REF!</v>
      </c>
      <c r="I37" s="109" t="e">
        <f>(#REF!*$I$8)/100</f>
        <v>#REF!</v>
      </c>
      <c r="J37" s="110" t="e">
        <f>((B37*C37)+D37)*G37*#REF!</f>
        <v>#REF!</v>
      </c>
      <c r="K37" s="111" t="e">
        <f>(#REF!/#REF!)</f>
        <v>#REF!</v>
      </c>
      <c r="L37" s="109" t="e">
        <f>(#REF!*$L$8)/100</f>
        <v>#REF!</v>
      </c>
      <c r="M37" s="110" t="e">
        <f>((B37*C37)+D37)*G37*#REF!</f>
        <v>#REF!</v>
      </c>
      <c r="N37" s="111" t="e">
        <f>(#REF!/#REF!)</f>
        <v>#REF!</v>
      </c>
      <c r="O37" s="112" t="e">
        <f>(#REF!*$O$8)/100</f>
        <v>#REF!</v>
      </c>
      <c r="P37" s="110" t="e">
        <f>((B37*C37)+D37)*G37*#REF!</f>
        <v>#REF!</v>
      </c>
      <c r="Q37" s="111" t="e">
        <f>(#REF!/#REF!)</f>
        <v>#REF!</v>
      </c>
      <c r="R37" s="109" t="e">
        <f>(#REF!*$R$8)/100</f>
        <v>#REF!</v>
      </c>
      <c r="S37" s="110" t="e">
        <f>((B37*C37)+D37)*G37*#REF!</f>
        <v>#REF!</v>
      </c>
    </row>
    <row r="38" spans="1:19" ht="15.75" hidden="1" thickBot="1" x14ac:dyDescent="0.3">
      <c r="A38" s="68">
        <v>44</v>
      </c>
      <c r="B38" s="71">
        <v>3</v>
      </c>
      <c r="C38" s="106">
        <v>1</v>
      </c>
      <c r="D38" s="71">
        <v>0</v>
      </c>
      <c r="E38" s="96">
        <v>7000</v>
      </c>
      <c r="F38" s="67">
        <v>0.9</v>
      </c>
      <c r="G38" s="107">
        <v>31</v>
      </c>
      <c r="H38" s="108" t="e">
        <f>(#REF!/#REF!)</f>
        <v>#REF!</v>
      </c>
      <c r="I38" s="109" t="e">
        <f>(#REF!*$I$8)/100</f>
        <v>#REF!</v>
      </c>
      <c r="J38" s="110" t="e">
        <f>((B38*C38)+D38)*G38*#REF!</f>
        <v>#REF!</v>
      </c>
      <c r="K38" s="111" t="e">
        <f>(#REF!/#REF!)</f>
        <v>#REF!</v>
      </c>
      <c r="L38" s="109" t="e">
        <f>(#REF!*$L$8)/100</f>
        <v>#REF!</v>
      </c>
      <c r="M38" s="110" t="e">
        <f>((B38*C38)+D38)*G38*#REF!</f>
        <v>#REF!</v>
      </c>
      <c r="N38" s="111" t="e">
        <f>(#REF!/#REF!)</f>
        <v>#REF!</v>
      </c>
      <c r="O38" s="112" t="e">
        <f>(#REF!*$O$8)/100</f>
        <v>#REF!</v>
      </c>
      <c r="P38" s="110" t="e">
        <f>((B38*C38)+D38)*G38*#REF!</f>
        <v>#REF!</v>
      </c>
      <c r="Q38" s="111" t="e">
        <f>(#REF!/#REF!)</f>
        <v>#REF!</v>
      </c>
      <c r="R38" s="109" t="e">
        <f>(#REF!*$R$8)/100</f>
        <v>#REF!</v>
      </c>
      <c r="S38" s="110" t="e">
        <f>((B38*C38)+D38)*G38*#REF!</f>
        <v>#REF!</v>
      </c>
    </row>
    <row r="39" spans="1:19" ht="15.75" hidden="1" thickBot="1" x14ac:dyDescent="0.3">
      <c r="A39" s="68">
        <v>44</v>
      </c>
      <c r="B39" s="71">
        <v>3</v>
      </c>
      <c r="C39" s="106">
        <v>1</v>
      </c>
      <c r="D39" s="71">
        <v>0</v>
      </c>
      <c r="E39" s="96">
        <v>7000</v>
      </c>
      <c r="F39" s="67">
        <v>0.9</v>
      </c>
      <c r="G39" s="107">
        <v>32</v>
      </c>
      <c r="H39" s="108" t="e">
        <f>(#REF!/#REF!)</f>
        <v>#REF!</v>
      </c>
      <c r="I39" s="109" t="e">
        <f>(#REF!*$I$8)/100</f>
        <v>#REF!</v>
      </c>
      <c r="J39" s="110" t="e">
        <f>((B39*C39)+D39)*G39*#REF!</f>
        <v>#REF!</v>
      </c>
      <c r="K39" s="111" t="e">
        <f>(#REF!/#REF!)</f>
        <v>#REF!</v>
      </c>
      <c r="L39" s="109" t="e">
        <f>(#REF!*$L$8)/100</f>
        <v>#REF!</v>
      </c>
      <c r="M39" s="110" t="e">
        <f>((B39*C39)+D39)*G39*#REF!</f>
        <v>#REF!</v>
      </c>
      <c r="N39" s="111" t="e">
        <f>(#REF!/#REF!)</f>
        <v>#REF!</v>
      </c>
      <c r="O39" s="112" t="e">
        <f>(#REF!*$O$8)/100</f>
        <v>#REF!</v>
      </c>
      <c r="P39" s="110" t="e">
        <f>((B39*C39)+D39)*G39*#REF!</f>
        <v>#REF!</v>
      </c>
      <c r="Q39" s="111" t="e">
        <f>(#REF!/#REF!)</f>
        <v>#REF!</v>
      </c>
      <c r="R39" s="109" t="e">
        <f>(#REF!*$R$8)/100</f>
        <v>#REF!</v>
      </c>
      <c r="S39" s="110" t="e">
        <f>((B39*C39)+D39)*G39*#REF!</f>
        <v>#REF!</v>
      </c>
    </row>
    <row r="40" spans="1:19" ht="15.75" hidden="1" thickBot="1" x14ac:dyDescent="0.3">
      <c r="A40" s="68">
        <v>44</v>
      </c>
      <c r="B40" s="71">
        <v>3</v>
      </c>
      <c r="C40" s="106">
        <v>1</v>
      </c>
      <c r="D40" s="71">
        <v>0</v>
      </c>
      <c r="E40" s="96">
        <v>7000</v>
      </c>
      <c r="F40" s="67">
        <v>0.9</v>
      </c>
      <c r="G40" s="107">
        <v>33</v>
      </c>
      <c r="H40" s="108" t="e">
        <f>(#REF!/#REF!)</f>
        <v>#REF!</v>
      </c>
      <c r="I40" s="109" t="e">
        <f>(#REF!*$I$8)/100</f>
        <v>#REF!</v>
      </c>
      <c r="J40" s="110" t="e">
        <f>((B40*C40)+D40)*G40*#REF!</f>
        <v>#REF!</v>
      </c>
      <c r="K40" s="111" t="e">
        <f>(#REF!/#REF!)</f>
        <v>#REF!</v>
      </c>
      <c r="L40" s="109" t="e">
        <f>(#REF!*$L$8)/100</f>
        <v>#REF!</v>
      </c>
      <c r="M40" s="110" t="e">
        <f>((B40*C40)+D40)*G40*#REF!</f>
        <v>#REF!</v>
      </c>
      <c r="N40" s="111" t="e">
        <f>(#REF!/#REF!)</f>
        <v>#REF!</v>
      </c>
      <c r="O40" s="112" t="e">
        <f>(#REF!*$O$8)/100</f>
        <v>#REF!</v>
      </c>
      <c r="P40" s="110" t="e">
        <f>((B40*C40)+D40)*G40*#REF!</f>
        <v>#REF!</v>
      </c>
      <c r="Q40" s="111" t="e">
        <f>(#REF!/#REF!)</f>
        <v>#REF!</v>
      </c>
      <c r="R40" s="109" t="e">
        <f>(#REF!*$R$8)/100</f>
        <v>#REF!</v>
      </c>
      <c r="S40" s="110" t="e">
        <f>((B40*C40)+D40)*G40*#REF!</f>
        <v>#REF!</v>
      </c>
    </row>
    <row r="41" spans="1:19" ht="15.75" hidden="1" thickBot="1" x14ac:dyDescent="0.3">
      <c r="A41" s="68">
        <v>44</v>
      </c>
      <c r="B41" s="71">
        <v>3</v>
      </c>
      <c r="C41" s="106">
        <v>1</v>
      </c>
      <c r="D41" s="71">
        <v>0</v>
      </c>
      <c r="E41" s="96">
        <v>7000</v>
      </c>
      <c r="F41" s="67">
        <v>0.9</v>
      </c>
      <c r="G41" s="107">
        <v>34</v>
      </c>
      <c r="H41" s="108" t="e">
        <f>(#REF!/#REF!)</f>
        <v>#REF!</v>
      </c>
      <c r="I41" s="109" t="e">
        <f>(#REF!*$I$8)/100</f>
        <v>#REF!</v>
      </c>
      <c r="J41" s="110" t="e">
        <f>((B41*C41)+D41)*G41*#REF!</f>
        <v>#REF!</v>
      </c>
      <c r="K41" s="111" t="e">
        <f>(#REF!/#REF!)</f>
        <v>#REF!</v>
      </c>
      <c r="L41" s="109" t="e">
        <f>(#REF!*$L$8)/100</f>
        <v>#REF!</v>
      </c>
      <c r="M41" s="110" t="e">
        <f>((B41*C41)+D41)*G41*#REF!</f>
        <v>#REF!</v>
      </c>
      <c r="N41" s="111" t="e">
        <f>(#REF!/#REF!)</f>
        <v>#REF!</v>
      </c>
      <c r="O41" s="112" t="e">
        <f>(#REF!*$O$8)/100</f>
        <v>#REF!</v>
      </c>
      <c r="P41" s="110" t="e">
        <f>((B41*C41)+D41)*G41*#REF!</f>
        <v>#REF!</v>
      </c>
      <c r="Q41" s="111" t="e">
        <f>(#REF!/#REF!)</f>
        <v>#REF!</v>
      </c>
      <c r="R41" s="109" t="e">
        <f>(#REF!*$R$8)/100</f>
        <v>#REF!</v>
      </c>
      <c r="S41" s="110" t="e">
        <f>((B41*C41)+D41)*G41*#REF!</f>
        <v>#REF!</v>
      </c>
    </row>
    <row r="42" spans="1:19" ht="15.75" hidden="1" thickBot="1" x14ac:dyDescent="0.3">
      <c r="A42" s="68">
        <v>44</v>
      </c>
      <c r="B42" s="71">
        <v>3</v>
      </c>
      <c r="C42" s="106">
        <v>1</v>
      </c>
      <c r="D42" s="71">
        <v>0</v>
      </c>
      <c r="E42" s="96">
        <v>7000</v>
      </c>
      <c r="F42" s="67">
        <v>0.9</v>
      </c>
      <c r="G42" s="107">
        <v>35</v>
      </c>
      <c r="H42" s="108" t="e">
        <f>(#REF!/#REF!)</f>
        <v>#REF!</v>
      </c>
      <c r="I42" s="109" t="e">
        <f>(#REF!*$I$8)/100</f>
        <v>#REF!</v>
      </c>
      <c r="J42" s="110" t="e">
        <f>((B42*C42)+D42)*G42*#REF!</f>
        <v>#REF!</v>
      </c>
      <c r="K42" s="111" t="e">
        <f>(#REF!/#REF!)</f>
        <v>#REF!</v>
      </c>
      <c r="L42" s="109" t="e">
        <f>(#REF!*$L$8)/100</f>
        <v>#REF!</v>
      </c>
      <c r="M42" s="110" t="e">
        <f>((B42*C42)+D42)*G42*#REF!</f>
        <v>#REF!</v>
      </c>
      <c r="N42" s="111" t="e">
        <f>(#REF!/#REF!)</f>
        <v>#REF!</v>
      </c>
      <c r="O42" s="112" t="e">
        <f>(#REF!*$O$8)/100</f>
        <v>#REF!</v>
      </c>
      <c r="P42" s="110" t="e">
        <f>((B42*C42)+D42)*G42*#REF!</f>
        <v>#REF!</v>
      </c>
      <c r="Q42" s="111" t="e">
        <f>(#REF!/#REF!)</f>
        <v>#REF!</v>
      </c>
      <c r="R42" s="109" t="e">
        <f>(#REF!*$R$8)/100</f>
        <v>#REF!</v>
      </c>
      <c r="S42" s="110" t="e">
        <f>((B42*C42)+D42)*G42*#REF!</f>
        <v>#REF!</v>
      </c>
    </row>
    <row r="43" spans="1:19" ht="15.75" hidden="1" thickBot="1" x14ac:dyDescent="0.3">
      <c r="A43" s="68">
        <v>44</v>
      </c>
      <c r="B43" s="71">
        <v>3</v>
      </c>
      <c r="C43" s="106">
        <v>1</v>
      </c>
      <c r="D43" s="71">
        <v>0</v>
      </c>
      <c r="E43" s="96">
        <v>7000</v>
      </c>
      <c r="F43" s="67">
        <v>0.9</v>
      </c>
      <c r="G43" s="107">
        <v>36</v>
      </c>
      <c r="H43" s="108" t="e">
        <f>(#REF!/#REF!)</f>
        <v>#REF!</v>
      </c>
      <c r="I43" s="109" t="e">
        <f>(#REF!*$I$8)/100</f>
        <v>#REF!</v>
      </c>
      <c r="J43" s="110" t="e">
        <f>((B43*C43)+D43)*G43*#REF!</f>
        <v>#REF!</v>
      </c>
      <c r="K43" s="111" t="e">
        <f>(#REF!/#REF!)</f>
        <v>#REF!</v>
      </c>
      <c r="L43" s="109" t="e">
        <f>(#REF!*$L$8)/100</f>
        <v>#REF!</v>
      </c>
      <c r="M43" s="110" t="e">
        <f>((B43*C43)+D43)*G43*#REF!</f>
        <v>#REF!</v>
      </c>
      <c r="N43" s="111" t="e">
        <f>(#REF!/#REF!)</f>
        <v>#REF!</v>
      </c>
      <c r="O43" s="112" t="e">
        <f>(#REF!*$O$8)/100</f>
        <v>#REF!</v>
      </c>
      <c r="P43" s="110" t="e">
        <f>((B43*C43)+D43)*G43*#REF!</f>
        <v>#REF!</v>
      </c>
      <c r="Q43" s="111" t="e">
        <f>(#REF!/#REF!)</f>
        <v>#REF!</v>
      </c>
      <c r="R43" s="109" t="e">
        <f>(#REF!*$R$8)/100</f>
        <v>#REF!</v>
      </c>
      <c r="S43" s="110" t="e">
        <f>((B43*C43)+D43)*G43*#REF!</f>
        <v>#REF!</v>
      </c>
    </row>
    <row r="44" spans="1:19" ht="15.75" hidden="1" thickBot="1" x14ac:dyDescent="0.3">
      <c r="A44" s="68">
        <v>44</v>
      </c>
      <c r="B44" s="71">
        <v>3</v>
      </c>
      <c r="C44" s="106">
        <v>1</v>
      </c>
      <c r="D44" s="71">
        <v>0</v>
      </c>
      <c r="E44" s="96">
        <v>7000</v>
      </c>
      <c r="F44" s="67">
        <v>0.9</v>
      </c>
      <c r="G44" s="107">
        <v>37</v>
      </c>
      <c r="H44" s="108" t="e">
        <f>(#REF!/#REF!)</f>
        <v>#REF!</v>
      </c>
      <c r="I44" s="109" t="e">
        <f>(#REF!*$I$8)/100</f>
        <v>#REF!</v>
      </c>
      <c r="J44" s="110" t="e">
        <f>((B44*C44)+D44)*G44*#REF!</f>
        <v>#REF!</v>
      </c>
      <c r="K44" s="111" t="e">
        <f>(#REF!/#REF!)</f>
        <v>#REF!</v>
      </c>
      <c r="L44" s="109" t="e">
        <f>(#REF!*$L$8)/100</f>
        <v>#REF!</v>
      </c>
      <c r="M44" s="110" t="e">
        <f>((B44*C44)+D44)*G44*#REF!</f>
        <v>#REF!</v>
      </c>
      <c r="N44" s="111" t="e">
        <f>(#REF!/#REF!)</f>
        <v>#REF!</v>
      </c>
      <c r="O44" s="112" t="e">
        <f>(#REF!*$O$8)/100</f>
        <v>#REF!</v>
      </c>
      <c r="P44" s="110" t="e">
        <f>((B44*C44)+D44)*G44*#REF!</f>
        <v>#REF!</v>
      </c>
      <c r="Q44" s="111" t="e">
        <f>(#REF!/#REF!)</f>
        <v>#REF!</v>
      </c>
      <c r="R44" s="109" t="e">
        <f>(#REF!*$R$8)/100</f>
        <v>#REF!</v>
      </c>
      <c r="S44" s="110" t="e">
        <f>((B44*C44)+D44)*G44*#REF!</f>
        <v>#REF!</v>
      </c>
    </row>
    <row r="45" spans="1:19" ht="15.75" hidden="1" thickBot="1" x14ac:dyDescent="0.3">
      <c r="A45" s="68">
        <v>44</v>
      </c>
      <c r="B45" s="71">
        <v>3</v>
      </c>
      <c r="C45" s="106">
        <v>1</v>
      </c>
      <c r="D45" s="71">
        <v>0</v>
      </c>
      <c r="E45" s="96">
        <v>7000</v>
      </c>
      <c r="F45" s="67">
        <v>0.9</v>
      </c>
      <c r="G45" s="107">
        <v>38</v>
      </c>
      <c r="H45" s="108" t="e">
        <f>(#REF!/#REF!)</f>
        <v>#REF!</v>
      </c>
      <c r="I45" s="109" t="e">
        <f>(#REF!*$I$8)/100</f>
        <v>#REF!</v>
      </c>
      <c r="J45" s="110" t="e">
        <f>((B45*C45)+D45)*G45*#REF!</f>
        <v>#REF!</v>
      </c>
      <c r="K45" s="111" t="e">
        <f>(#REF!/#REF!)</f>
        <v>#REF!</v>
      </c>
      <c r="L45" s="109" t="e">
        <f>(#REF!*$L$8)/100</f>
        <v>#REF!</v>
      </c>
      <c r="M45" s="110" t="e">
        <f>((B45*C45)+D45)*G45*#REF!</f>
        <v>#REF!</v>
      </c>
      <c r="N45" s="111" t="e">
        <f>(#REF!/#REF!)</f>
        <v>#REF!</v>
      </c>
      <c r="O45" s="112" t="e">
        <f>(#REF!*$O$8)/100</f>
        <v>#REF!</v>
      </c>
      <c r="P45" s="110" t="e">
        <f>((B45*C45)+D45)*G45*#REF!</f>
        <v>#REF!</v>
      </c>
      <c r="Q45" s="111" t="e">
        <f>(#REF!/#REF!)</f>
        <v>#REF!</v>
      </c>
      <c r="R45" s="109" t="e">
        <f>(#REF!*$R$8)/100</f>
        <v>#REF!</v>
      </c>
      <c r="S45" s="110" t="e">
        <f>((B45*C45)+D45)*G45*#REF!</f>
        <v>#REF!</v>
      </c>
    </row>
    <row r="46" spans="1:19" ht="15.75" hidden="1" thickBot="1" x14ac:dyDescent="0.3">
      <c r="A46" s="68">
        <v>44</v>
      </c>
      <c r="B46" s="71">
        <v>3</v>
      </c>
      <c r="C46" s="106">
        <v>1</v>
      </c>
      <c r="D46" s="71">
        <v>0</v>
      </c>
      <c r="E46" s="96">
        <v>7000</v>
      </c>
      <c r="F46" s="67">
        <v>0.9</v>
      </c>
      <c r="G46" s="107">
        <v>39</v>
      </c>
      <c r="H46" s="108" t="e">
        <f>(#REF!/#REF!)</f>
        <v>#REF!</v>
      </c>
      <c r="I46" s="109" t="e">
        <f>(#REF!*$I$8)/100</f>
        <v>#REF!</v>
      </c>
      <c r="J46" s="110" t="e">
        <f>((B46*C46)+D46)*G46*#REF!</f>
        <v>#REF!</v>
      </c>
      <c r="K46" s="111" t="e">
        <f>(#REF!/#REF!)</f>
        <v>#REF!</v>
      </c>
      <c r="L46" s="109" t="e">
        <f>(#REF!*$L$8)/100</f>
        <v>#REF!</v>
      </c>
      <c r="M46" s="110" t="e">
        <f>((B46*C46)+D46)*G46*#REF!</f>
        <v>#REF!</v>
      </c>
      <c r="N46" s="111" t="e">
        <f>(#REF!/#REF!)</f>
        <v>#REF!</v>
      </c>
      <c r="O46" s="112" t="e">
        <f>(#REF!*$O$8)/100</f>
        <v>#REF!</v>
      </c>
      <c r="P46" s="110" t="e">
        <f>((B46*C46)+D46)*G46*#REF!</f>
        <v>#REF!</v>
      </c>
      <c r="Q46" s="111" t="e">
        <f>(#REF!/#REF!)</f>
        <v>#REF!</v>
      </c>
      <c r="R46" s="109" t="e">
        <f>(#REF!*$R$8)/100</f>
        <v>#REF!</v>
      </c>
      <c r="S46" s="110" t="e">
        <f>((B46*C46)+D46)*G46*#REF!</f>
        <v>#REF!</v>
      </c>
    </row>
    <row r="47" spans="1:19" ht="15.75" hidden="1" thickBot="1" x14ac:dyDescent="0.3">
      <c r="A47" s="68">
        <v>44</v>
      </c>
      <c r="B47" s="71">
        <v>3</v>
      </c>
      <c r="C47" s="106">
        <v>1</v>
      </c>
      <c r="D47" s="71">
        <v>0</v>
      </c>
      <c r="E47" s="96">
        <v>7000</v>
      </c>
      <c r="F47" s="67">
        <v>0.9</v>
      </c>
      <c r="G47" s="107">
        <v>40</v>
      </c>
      <c r="H47" s="108" t="e">
        <f>(#REF!/#REF!)</f>
        <v>#REF!</v>
      </c>
      <c r="I47" s="109" t="e">
        <f>(#REF!*$I$8)/100</f>
        <v>#REF!</v>
      </c>
      <c r="J47" s="110" t="e">
        <f>((B47*C47)+D47)*G47*#REF!</f>
        <v>#REF!</v>
      </c>
      <c r="K47" s="111" t="e">
        <f>(#REF!/#REF!)</f>
        <v>#REF!</v>
      </c>
      <c r="L47" s="109" t="e">
        <f>(#REF!*$L$8)/100</f>
        <v>#REF!</v>
      </c>
      <c r="M47" s="110" t="e">
        <f>((B47*C47)+D47)*G47*#REF!</f>
        <v>#REF!</v>
      </c>
      <c r="N47" s="111" t="e">
        <f>(#REF!/#REF!)</f>
        <v>#REF!</v>
      </c>
      <c r="O47" s="112" t="e">
        <f>(#REF!*$O$8)/100</f>
        <v>#REF!</v>
      </c>
      <c r="P47" s="110" t="e">
        <f>((B47*C47)+D47)*G47*#REF!</f>
        <v>#REF!</v>
      </c>
      <c r="Q47" s="111" t="e">
        <f>(#REF!/#REF!)</f>
        <v>#REF!</v>
      </c>
      <c r="R47" s="109" t="e">
        <f>(#REF!*$R$8)/100</f>
        <v>#REF!</v>
      </c>
      <c r="S47" s="110" t="e">
        <f>((B47*C47)+D47)*G47*#REF!</f>
        <v>#REF!</v>
      </c>
    </row>
    <row r="48" spans="1:19" ht="15.75" hidden="1" thickBot="1" x14ac:dyDescent="0.3">
      <c r="A48" s="68">
        <v>44</v>
      </c>
      <c r="B48" s="71">
        <v>3</v>
      </c>
      <c r="C48" s="106">
        <v>1</v>
      </c>
      <c r="D48" s="71">
        <v>0</v>
      </c>
      <c r="E48" s="96">
        <v>7000</v>
      </c>
      <c r="F48" s="67">
        <v>0.9</v>
      </c>
      <c r="G48" s="107">
        <v>41</v>
      </c>
      <c r="H48" s="108" t="e">
        <f>(#REF!/#REF!)</f>
        <v>#REF!</v>
      </c>
      <c r="I48" s="109" t="e">
        <f>(#REF!*$I$8)/100</f>
        <v>#REF!</v>
      </c>
      <c r="J48" s="110" t="e">
        <f>((B48*C48)+D48)*G48*#REF!</f>
        <v>#REF!</v>
      </c>
      <c r="K48" s="111" t="e">
        <f>(#REF!/#REF!)</f>
        <v>#REF!</v>
      </c>
      <c r="L48" s="109" t="e">
        <f>(#REF!*$L$8)/100</f>
        <v>#REF!</v>
      </c>
      <c r="M48" s="110" t="e">
        <f>((B48*C48)+D48)*G48*#REF!</f>
        <v>#REF!</v>
      </c>
      <c r="N48" s="111" t="e">
        <f>(#REF!/#REF!)</f>
        <v>#REF!</v>
      </c>
      <c r="O48" s="112" t="e">
        <f>(#REF!*$O$8)/100</f>
        <v>#REF!</v>
      </c>
      <c r="P48" s="110" t="e">
        <f>((B48*C48)+D48)*G48*#REF!</f>
        <v>#REF!</v>
      </c>
      <c r="Q48" s="111" t="e">
        <f>(#REF!/#REF!)</f>
        <v>#REF!</v>
      </c>
      <c r="R48" s="109" t="e">
        <f>(#REF!*$R$8)/100</f>
        <v>#REF!</v>
      </c>
      <c r="S48" s="110" t="e">
        <f>((B48*C48)+D48)*G48*#REF!</f>
        <v>#REF!</v>
      </c>
    </row>
    <row r="49" spans="1:19" ht="15.75" hidden="1" thickBot="1" x14ac:dyDescent="0.3">
      <c r="A49" s="23">
        <v>44</v>
      </c>
      <c r="B49" s="23">
        <v>3</v>
      </c>
      <c r="C49" s="23">
        <v>1</v>
      </c>
      <c r="D49" s="23">
        <v>0</v>
      </c>
      <c r="E49" s="97">
        <v>7000</v>
      </c>
      <c r="F49" s="97">
        <v>0.9</v>
      </c>
      <c r="G49" s="97">
        <v>42</v>
      </c>
      <c r="H49" s="108" t="e">
        <f>(#REF!/#REF!)</f>
        <v>#REF!</v>
      </c>
      <c r="I49" s="109" t="e">
        <f>(#REF!*$I$8)/100</f>
        <v>#REF!</v>
      </c>
      <c r="J49" s="110" t="e">
        <f>((B49*C49)+D49)*G49*#REF!</f>
        <v>#REF!</v>
      </c>
      <c r="K49" s="111" t="e">
        <f>(#REF!/#REF!)</f>
        <v>#REF!</v>
      </c>
      <c r="L49" s="109" t="e">
        <f>(#REF!*$L$8)/100</f>
        <v>#REF!</v>
      </c>
      <c r="M49" s="110" t="e">
        <f>((B49*C49)+D49)*G49*#REF!</f>
        <v>#REF!</v>
      </c>
      <c r="N49" s="111" t="e">
        <f>(#REF!/#REF!)</f>
        <v>#REF!</v>
      </c>
      <c r="O49" s="112" t="e">
        <f>(#REF!*$O$8)/100</f>
        <v>#REF!</v>
      </c>
      <c r="P49" s="110" t="e">
        <f>((B49*C49)+D49)*G49*#REF!</f>
        <v>#REF!</v>
      </c>
      <c r="Q49" s="111" t="e">
        <f>(#REF!/#REF!)</f>
        <v>#REF!</v>
      </c>
      <c r="R49" s="109" t="e">
        <f>(#REF!*$R$8)/100</f>
        <v>#REF!</v>
      </c>
      <c r="S49" s="110" t="e">
        <f>((B49*C49)+D49)*G49*#REF!</f>
        <v>#REF!</v>
      </c>
    </row>
    <row r="50" spans="1:19" ht="15.75" hidden="1" thickBot="1" x14ac:dyDescent="0.3">
      <c r="A50" s="68">
        <v>44</v>
      </c>
      <c r="B50" s="71">
        <v>3</v>
      </c>
      <c r="C50" s="106">
        <v>1</v>
      </c>
      <c r="D50" s="71">
        <v>0</v>
      </c>
      <c r="E50" s="96">
        <v>7000</v>
      </c>
      <c r="F50" s="67">
        <v>0.9</v>
      </c>
      <c r="G50" s="107">
        <v>43</v>
      </c>
      <c r="H50" s="108" t="e">
        <f>(#REF!/#REF!)</f>
        <v>#REF!</v>
      </c>
      <c r="I50" s="109" t="e">
        <f>(#REF!*$I$8)/100</f>
        <v>#REF!</v>
      </c>
      <c r="J50" s="110" t="e">
        <f>((B50*C50)+D50)*G50*#REF!</f>
        <v>#REF!</v>
      </c>
      <c r="K50" s="111" t="e">
        <f>(#REF!/#REF!)</f>
        <v>#REF!</v>
      </c>
      <c r="L50" s="109" t="e">
        <f>(#REF!*$L$8)/100</f>
        <v>#REF!</v>
      </c>
      <c r="M50" s="110" t="e">
        <f>((B50*C50)+D50)*G50*#REF!</f>
        <v>#REF!</v>
      </c>
      <c r="N50" s="111" t="e">
        <f>(#REF!/#REF!)</f>
        <v>#REF!</v>
      </c>
      <c r="O50" s="112" t="e">
        <f>(#REF!*$O$8)/100</f>
        <v>#REF!</v>
      </c>
      <c r="P50" s="110" t="e">
        <f>((B50*C50)+D50)*G50*#REF!</f>
        <v>#REF!</v>
      </c>
      <c r="Q50" s="111" t="e">
        <f>(#REF!/#REF!)</f>
        <v>#REF!</v>
      </c>
      <c r="R50" s="109" t="e">
        <f>(#REF!*$R$8)/100</f>
        <v>#REF!</v>
      </c>
      <c r="S50" s="110" t="e">
        <f>((B50*C50)+D50)*G50*#REF!</f>
        <v>#REF!</v>
      </c>
    </row>
    <row r="51" spans="1:19" ht="15.75" hidden="1" thickBot="1" x14ac:dyDescent="0.3">
      <c r="A51" s="68">
        <v>44</v>
      </c>
      <c r="B51" s="71">
        <v>3</v>
      </c>
      <c r="C51" s="106">
        <v>1</v>
      </c>
      <c r="D51" s="71">
        <v>0</v>
      </c>
      <c r="E51" s="96">
        <v>7000</v>
      </c>
      <c r="F51" s="67">
        <v>0.9</v>
      </c>
      <c r="G51" s="107">
        <v>44</v>
      </c>
      <c r="H51" s="108" t="e">
        <f>(#REF!/#REF!)</f>
        <v>#REF!</v>
      </c>
      <c r="I51" s="109" t="e">
        <f>(#REF!*$I$8)/100</f>
        <v>#REF!</v>
      </c>
      <c r="J51" s="110" t="e">
        <f>((B51*C51)+D51)*G51*#REF!</f>
        <v>#REF!</v>
      </c>
      <c r="K51" s="111" t="e">
        <f>(#REF!/#REF!)</f>
        <v>#REF!</v>
      </c>
      <c r="L51" s="109" t="e">
        <f>(#REF!*$L$8)/100</f>
        <v>#REF!</v>
      </c>
      <c r="M51" s="110" t="e">
        <f>((B51*C51)+D51)*G51*#REF!</f>
        <v>#REF!</v>
      </c>
      <c r="N51" s="111" t="e">
        <f>(#REF!/#REF!)</f>
        <v>#REF!</v>
      </c>
      <c r="O51" s="112" t="e">
        <f>(#REF!*$O$8)/100</f>
        <v>#REF!</v>
      </c>
      <c r="P51" s="110" t="e">
        <f>((B51*C51)+D51)*G51*#REF!</f>
        <v>#REF!</v>
      </c>
      <c r="Q51" s="111" t="e">
        <f>(#REF!/#REF!)</f>
        <v>#REF!</v>
      </c>
      <c r="R51" s="109" t="e">
        <f>(#REF!*$R$8)/100</f>
        <v>#REF!</v>
      </c>
      <c r="S51" s="110" t="e">
        <f>((B51*C51)+D51)*G51*#REF!</f>
        <v>#REF!</v>
      </c>
    </row>
    <row r="52" spans="1:19" ht="15.75" hidden="1" thickBot="1" x14ac:dyDescent="0.3">
      <c r="A52" s="68">
        <v>44</v>
      </c>
      <c r="B52" s="71">
        <v>3</v>
      </c>
      <c r="C52" s="106">
        <v>1</v>
      </c>
      <c r="D52" s="71">
        <v>0</v>
      </c>
      <c r="E52" s="96">
        <v>7000</v>
      </c>
      <c r="F52" s="67">
        <v>0.9</v>
      </c>
      <c r="G52" s="107">
        <v>45</v>
      </c>
      <c r="H52" s="108" t="e">
        <f>(#REF!/#REF!)</f>
        <v>#REF!</v>
      </c>
      <c r="I52" s="109" t="e">
        <f>(#REF!*$I$8)/100</f>
        <v>#REF!</v>
      </c>
      <c r="J52" s="110" t="e">
        <f>((B52*C52)+D52)*G52*#REF!</f>
        <v>#REF!</v>
      </c>
      <c r="K52" s="111" t="e">
        <f>(#REF!/#REF!)</f>
        <v>#REF!</v>
      </c>
      <c r="L52" s="109" t="e">
        <f>(#REF!*$L$8)/100</f>
        <v>#REF!</v>
      </c>
      <c r="M52" s="110" t="e">
        <f>((B52*C52)+D52)*G52*#REF!</f>
        <v>#REF!</v>
      </c>
      <c r="N52" s="111" t="e">
        <f>(#REF!/#REF!)</f>
        <v>#REF!</v>
      </c>
      <c r="O52" s="112" t="e">
        <f>(#REF!*$O$8)/100</f>
        <v>#REF!</v>
      </c>
      <c r="P52" s="110" t="e">
        <f>((B52*C52)+D52)*G52*#REF!</f>
        <v>#REF!</v>
      </c>
      <c r="Q52" s="111" t="e">
        <f>(#REF!/#REF!)</f>
        <v>#REF!</v>
      </c>
      <c r="R52" s="109" t="e">
        <f>(#REF!*$R$8)/100</f>
        <v>#REF!</v>
      </c>
      <c r="S52" s="110" t="e">
        <f>((B52*C52)+D52)*G52*#REF!</f>
        <v>#REF!</v>
      </c>
    </row>
    <row r="53" spans="1:19" ht="15.75" hidden="1" thickBot="1" x14ac:dyDescent="0.3">
      <c r="A53" s="68">
        <v>44</v>
      </c>
      <c r="B53" s="71">
        <v>3</v>
      </c>
      <c r="C53" s="106">
        <v>1</v>
      </c>
      <c r="D53" s="71">
        <v>0</v>
      </c>
      <c r="E53" s="96">
        <v>7000</v>
      </c>
      <c r="F53" s="67">
        <v>0.9</v>
      </c>
      <c r="G53" s="107">
        <v>46</v>
      </c>
      <c r="H53" s="108" t="e">
        <f>(#REF!/#REF!)</f>
        <v>#REF!</v>
      </c>
      <c r="I53" s="109" t="e">
        <f>(#REF!*$I$8)/100</f>
        <v>#REF!</v>
      </c>
      <c r="J53" s="110" t="e">
        <f>((B53*C53)+D53)*G53*#REF!</f>
        <v>#REF!</v>
      </c>
      <c r="K53" s="111" t="e">
        <f>(#REF!/#REF!)</f>
        <v>#REF!</v>
      </c>
      <c r="L53" s="109" t="e">
        <f>(#REF!*$L$8)/100</f>
        <v>#REF!</v>
      </c>
      <c r="M53" s="110" t="e">
        <f>((B53*C53)+D53)*G53*#REF!</f>
        <v>#REF!</v>
      </c>
      <c r="N53" s="111" t="e">
        <f>(#REF!/#REF!)</f>
        <v>#REF!</v>
      </c>
      <c r="O53" s="112" t="e">
        <f>(#REF!*$O$8)/100</f>
        <v>#REF!</v>
      </c>
      <c r="P53" s="110" t="e">
        <f>((B53*C53)+D53)*G53*#REF!</f>
        <v>#REF!</v>
      </c>
      <c r="Q53" s="111" t="e">
        <f>(#REF!/#REF!)</f>
        <v>#REF!</v>
      </c>
      <c r="R53" s="109" t="e">
        <f>(#REF!*$R$8)/100</f>
        <v>#REF!</v>
      </c>
      <c r="S53" s="110" t="e">
        <f>((B53*C53)+D53)*G53*#REF!</f>
        <v>#REF!</v>
      </c>
    </row>
    <row r="54" spans="1:19" ht="15.75" hidden="1" thickBot="1" x14ac:dyDescent="0.3">
      <c r="A54" s="68">
        <v>44</v>
      </c>
      <c r="B54" s="71">
        <v>3</v>
      </c>
      <c r="C54" s="106">
        <v>1</v>
      </c>
      <c r="D54" s="71">
        <v>0</v>
      </c>
      <c r="E54" s="96">
        <v>7000</v>
      </c>
      <c r="F54" s="67">
        <v>0.9</v>
      </c>
      <c r="G54" s="107">
        <v>47</v>
      </c>
      <c r="H54" s="108" t="e">
        <f>(#REF!/#REF!)</f>
        <v>#REF!</v>
      </c>
      <c r="I54" s="109" t="e">
        <f>(#REF!*$I$8)/100</f>
        <v>#REF!</v>
      </c>
      <c r="J54" s="110" t="e">
        <f>((B54*C54)+D54)*G54*#REF!</f>
        <v>#REF!</v>
      </c>
      <c r="K54" s="111" t="e">
        <f>(#REF!/#REF!)</f>
        <v>#REF!</v>
      </c>
      <c r="L54" s="109" t="e">
        <f>(#REF!*$L$8)/100</f>
        <v>#REF!</v>
      </c>
      <c r="M54" s="110" t="e">
        <f>((B54*C54)+D54)*G54*#REF!</f>
        <v>#REF!</v>
      </c>
      <c r="N54" s="111" t="e">
        <f>(#REF!/#REF!)</f>
        <v>#REF!</v>
      </c>
      <c r="O54" s="112" t="e">
        <f>(#REF!*$O$8)/100</f>
        <v>#REF!</v>
      </c>
      <c r="P54" s="110" t="e">
        <f>((B54*C54)+D54)*G54*#REF!</f>
        <v>#REF!</v>
      </c>
      <c r="Q54" s="111" t="e">
        <f>(#REF!/#REF!)</f>
        <v>#REF!</v>
      </c>
      <c r="R54" s="109" t="e">
        <f>(#REF!*$R$8)/100</f>
        <v>#REF!</v>
      </c>
      <c r="S54" s="110" t="e">
        <f>((B54*C54)+D54)*G54*#REF!</f>
        <v>#REF!</v>
      </c>
    </row>
    <row r="55" spans="1:19" ht="15.75" hidden="1" thickBot="1" x14ac:dyDescent="0.3">
      <c r="A55" s="68">
        <v>44</v>
      </c>
      <c r="B55" s="71">
        <v>3</v>
      </c>
      <c r="C55" s="106">
        <v>1</v>
      </c>
      <c r="D55" s="71">
        <v>0</v>
      </c>
      <c r="E55" s="96">
        <v>7000</v>
      </c>
      <c r="F55" s="67">
        <v>0.9</v>
      </c>
      <c r="G55" s="107">
        <v>48</v>
      </c>
      <c r="H55" s="108" t="e">
        <f>(#REF!/#REF!)</f>
        <v>#REF!</v>
      </c>
      <c r="I55" s="109" t="e">
        <f>(#REF!*$I$8)/100</f>
        <v>#REF!</v>
      </c>
      <c r="J55" s="110" t="e">
        <f>((B55*C55)+D55)*G55*#REF!</f>
        <v>#REF!</v>
      </c>
      <c r="K55" s="111" t="e">
        <f>(#REF!/#REF!)</f>
        <v>#REF!</v>
      </c>
      <c r="L55" s="109" t="e">
        <f>(#REF!*$L$8)/100</f>
        <v>#REF!</v>
      </c>
      <c r="M55" s="110" t="e">
        <f>((B55*C55)+D55)*G55*#REF!</f>
        <v>#REF!</v>
      </c>
      <c r="N55" s="111" t="e">
        <f>(#REF!/#REF!)</f>
        <v>#REF!</v>
      </c>
      <c r="O55" s="112" t="e">
        <f>(#REF!*$O$8)/100</f>
        <v>#REF!</v>
      </c>
      <c r="P55" s="110" t="e">
        <f>((B55*C55)+D55)*G55*#REF!</f>
        <v>#REF!</v>
      </c>
      <c r="Q55" s="111" t="e">
        <f>(#REF!/#REF!)</f>
        <v>#REF!</v>
      </c>
      <c r="R55" s="109" t="e">
        <f>(#REF!*$R$8)/100</f>
        <v>#REF!</v>
      </c>
      <c r="S55" s="110" t="e">
        <f>((B55*C55)+D55)*G55*#REF!</f>
        <v>#REF!</v>
      </c>
    </row>
    <row r="56" spans="1:19" ht="15.75" hidden="1" thickBot="1" x14ac:dyDescent="0.3">
      <c r="A56" s="68">
        <v>44</v>
      </c>
      <c r="B56" s="71">
        <v>3</v>
      </c>
      <c r="C56" s="106">
        <v>1</v>
      </c>
      <c r="D56" s="71">
        <v>0</v>
      </c>
      <c r="E56" s="96">
        <v>7000</v>
      </c>
      <c r="F56" s="67">
        <v>0.9</v>
      </c>
      <c r="G56" s="107">
        <v>49</v>
      </c>
      <c r="H56" s="108" t="e">
        <f>(#REF!/#REF!)</f>
        <v>#REF!</v>
      </c>
      <c r="I56" s="109" t="e">
        <f>(#REF!*$I$8)/100</f>
        <v>#REF!</v>
      </c>
      <c r="J56" s="110" t="e">
        <f>((B56*C56)+D56)*G56*#REF!</f>
        <v>#REF!</v>
      </c>
      <c r="K56" s="111" t="e">
        <f>(#REF!/#REF!)</f>
        <v>#REF!</v>
      </c>
      <c r="L56" s="109" t="e">
        <f>(#REF!*$L$8)/100</f>
        <v>#REF!</v>
      </c>
      <c r="M56" s="110" t="e">
        <f>((B56*C56)+D56)*G56*#REF!</f>
        <v>#REF!</v>
      </c>
      <c r="N56" s="111" t="e">
        <f>(#REF!/#REF!)</f>
        <v>#REF!</v>
      </c>
      <c r="O56" s="112" t="e">
        <f>(#REF!*$O$8)/100</f>
        <v>#REF!</v>
      </c>
      <c r="P56" s="110" t="e">
        <f>((B56*C56)+D56)*G56*#REF!</f>
        <v>#REF!</v>
      </c>
      <c r="Q56" s="111" t="e">
        <f>(#REF!/#REF!)</f>
        <v>#REF!</v>
      </c>
      <c r="R56" s="109" t="e">
        <f>(#REF!*$R$8)/100</f>
        <v>#REF!</v>
      </c>
      <c r="S56" s="110" t="e">
        <f>((B56*C56)+D56)*G56*#REF!</f>
        <v>#REF!</v>
      </c>
    </row>
    <row r="57" spans="1:19" ht="15.75" hidden="1" thickBot="1" x14ac:dyDescent="0.3">
      <c r="A57" s="68">
        <v>44</v>
      </c>
      <c r="B57" s="71">
        <v>3</v>
      </c>
      <c r="C57" s="106">
        <v>1</v>
      </c>
      <c r="D57" s="71">
        <v>0</v>
      </c>
      <c r="E57" s="96">
        <v>7000</v>
      </c>
      <c r="F57" s="67">
        <v>0.9</v>
      </c>
      <c r="G57" s="107">
        <v>50</v>
      </c>
      <c r="H57" s="108" t="e">
        <f>(#REF!/#REF!)</f>
        <v>#REF!</v>
      </c>
      <c r="I57" s="109" t="e">
        <f>(#REF!*$I$8)/100</f>
        <v>#REF!</v>
      </c>
      <c r="J57" s="110" t="e">
        <f>((B57*C57)+D57)*G57*#REF!</f>
        <v>#REF!</v>
      </c>
      <c r="K57" s="111" t="e">
        <f>(#REF!/#REF!)</f>
        <v>#REF!</v>
      </c>
      <c r="L57" s="109" t="e">
        <f>(#REF!*$L$8)/100</f>
        <v>#REF!</v>
      </c>
      <c r="M57" s="110" t="e">
        <f>((B57*C57)+D57)*G57*#REF!</f>
        <v>#REF!</v>
      </c>
      <c r="N57" s="111" t="e">
        <f>(#REF!/#REF!)</f>
        <v>#REF!</v>
      </c>
      <c r="O57" s="112" t="e">
        <f>(#REF!*$O$8)/100</f>
        <v>#REF!</v>
      </c>
      <c r="P57" s="110" t="e">
        <f>((B57*C57)+D57)*G57*#REF!</f>
        <v>#REF!</v>
      </c>
      <c r="Q57" s="111" t="e">
        <f>(#REF!/#REF!)</f>
        <v>#REF!</v>
      </c>
      <c r="R57" s="109" t="e">
        <f>(#REF!*$R$8)/100</f>
        <v>#REF!</v>
      </c>
      <c r="S57" s="110" t="e">
        <f>((B57*C57)+D57)*G57*#REF!</f>
        <v>#REF!</v>
      </c>
    </row>
    <row r="58" spans="1:19" ht="15.75" hidden="1" thickBot="1" x14ac:dyDescent="0.3">
      <c r="A58" s="68">
        <v>44</v>
      </c>
      <c r="B58" s="71">
        <v>3</v>
      </c>
      <c r="C58" s="106">
        <v>1</v>
      </c>
      <c r="D58" s="71">
        <v>0</v>
      </c>
      <c r="E58" s="96">
        <v>7000</v>
      </c>
      <c r="F58" s="67">
        <v>0.9</v>
      </c>
      <c r="G58" s="107">
        <v>51</v>
      </c>
      <c r="H58" s="108" t="e">
        <f>(#REF!/#REF!)</f>
        <v>#REF!</v>
      </c>
      <c r="I58" s="109" t="e">
        <f>(#REF!*$I$8)/100</f>
        <v>#REF!</v>
      </c>
      <c r="J58" s="110" t="e">
        <f>((B58*C58)+D58)*G58*#REF!</f>
        <v>#REF!</v>
      </c>
      <c r="K58" s="111" t="e">
        <f>(#REF!/#REF!)</f>
        <v>#REF!</v>
      </c>
      <c r="L58" s="109" t="e">
        <f>(#REF!*$L$8)/100</f>
        <v>#REF!</v>
      </c>
      <c r="M58" s="110" t="e">
        <f>((B58*C58)+D58)*G58*#REF!</f>
        <v>#REF!</v>
      </c>
      <c r="N58" s="111" t="e">
        <f>(#REF!/#REF!)</f>
        <v>#REF!</v>
      </c>
      <c r="O58" s="112" t="e">
        <f>(#REF!*$O$8)/100</f>
        <v>#REF!</v>
      </c>
      <c r="P58" s="110" t="e">
        <f>((B58*C58)+D58)*G58*#REF!</f>
        <v>#REF!</v>
      </c>
      <c r="Q58" s="111" t="e">
        <f>(#REF!/#REF!)</f>
        <v>#REF!</v>
      </c>
      <c r="R58" s="109" t="e">
        <f>(#REF!*$R$8)/100</f>
        <v>#REF!</v>
      </c>
      <c r="S58" s="110" t="e">
        <f>((B58*C58)+D58)*G58*#REF!</f>
        <v>#REF!</v>
      </c>
    </row>
    <row r="59" spans="1:19" ht="15.75" hidden="1" thickBot="1" x14ac:dyDescent="0.3">
      <c r="A59" s="68">
        <v>44</v>
      </c>
      <c r="B59" s="71">
        <v>3</v>
      </c>
      <c r="C59" s="106">
        <v>1</v>
      </c>
      <c r="D59" s="71">
        <v>0</v>
      </c>
      <c r="E59" s="96">
        <v>7000</v>
      </c>
      <c r="F59" s="67">
        <v>0.9</v>
      </c>
      <c r="G59" s="107">
        <v>52</v>
      </c>
      <c r="H59" s="108" t="e">
        <f>(#REF!/#REF!)</f>
        <v>#REF!</v>
      </c>
      <c r="I59" s="109" t="e">
        <f>(#REF!*$I$8)/100</f>
        <v>#REF!</v>
      </c>
      <c r="J59" s="110" t="e">
        <f>((B59*C59)+D59)*G59*#REF!</f>
        <v>#REF!</v>
      </c>
      <c r="K59" s="111" t="e">
        <f>(#REF!/#REF!)</f>
        <v>#REF!</v>
      </c>
      <c r="L59" s="109" t="e">
        <f>(#REF!*$L$8)/100</f>
        <v>#REF!</v>
      </c>
      <c r="M59" s="110" t="e">
        <f>((B59*C59)+D59)*G59*#REF!</f>
        <v>#REF!</v>
      </c>
      <c r="N59" s="111" t="e">
        <f>(#REF!/#REF!)</f>
        <v>#REF!</v>
      </c>
      <c r="O59" s="112" t="e">
        <f>(#REF!*$O$8)/100</f>
        <v>#REF!</v>
      </c>
      <c r="P59" s="110" t="e">
        <f>((B59*C59)+D59)*G59*#REF!</f>
        <v>#REF!</v>
      </c>
      <c r="Q59" s="111" t="e">
        <f>(#REF!/#REF!)</f>
        <v>#REF!</v>
      </c>
      <c r="R59" s="109" t="e">
        <f>(#REF!*$R$8)/100</f>
        <v>#REF!</v>
      </c>
      <c r="S59" s="110" t="e">
        <f>((B59*C59)+D59)*G59*#REF!</f>
        <v>#REF!</v>
      </c>
    </row>
    <row r="60" spans="1:19" ht="15.75" hidden="1" thickBot="1" x14ac:dyDescent="0.3">
      <c r="A60" s="68">
        <v>44</v>
      </c>
      <c r="B60" s="71">
        <v>3</v>
      </c>
      <c r="C60" s="106">
        <v>1</v>
      </c>
      <c r="D60" s="71">
        <v>0</v>
      </c>
      <c r="E60" s="96">
        <v>7000</v>
      </c>
      <c r="F60" s="67">
        <v>0.9</v>
      </c>
      <c r="G60" s="107">
        <v>53</v>
      </c>
      <c r="H60" s="108" t="e">
        <f>(#REF!/#REF!)</f>
        <v>#REF!</v>
      </c>
      <c r="I60" s="109" t="e">
        <f>(#REF!*$I$8)/100</f>
        <v>#REF!</v>
      </c>
      <c r="J60" s="110" t="e">
        <f>((B60*C60)+D60)*G60*#REF!</f>
        <v>#REF!</v>
      </c>
      <c r="K60" s="111" t="e">
        <f>(#REF!/#REF!)</f>
        <v>#REF!</v>
      </c>
      <c r="L60" s="109" t="e">
        <f>(#REF!*$L$8)/100</f>
        <v>#REF!</v>
      </c>
      <c r="M60" s="110" t="e">
        <f>((B60*C60)+D60)*G60*#REF!</f>
        <v>#REF!</v>
      </c>
      <c r="N60" s="111" t="e">
        <f>(#REF!/#REF!)</f>
        <v>#REF!</v>
      </c>
      <c r="O60" s="112" t="e">
        <f>(#REF!*$O$8)/100</f>
        <v>#REF!</v>
      </c>
      <c r="P60" s="110" t="e">
        <f>((B60*C60)+D60)*G60*#REF!</f>
        <v>#REF!</v>
      </c>
      <c r="Q60" s="111" t="e">
        <f>(#REF!/#REF!)</f>
        <v>#REF!</v>
      </c>
      <c r="R60" s="109" t="e">
        <f>(#REF!*$R$8)/100</f>
        <v>#REF!</v>
      </c>
      <c r="S60" s="110" t="e">
        <f>((B60*C60)+D60)*G60*#REF!</f>
        <v>#REF!</v>
      </c>
    </row>
    <row r="61" spans="1:19" ht="15.75" hidden="1" thickBot="1" x14ac:dyDescent="0.3">
      <c r="A61" s="68">
        <v>44</v>
      </c>
      <c r="B61" s="71">
        <v>3</v>
      </c>
      <c r="C61" s="106">
        <v>1</v>
      </c>
      <c r="D61" s="71">
        <v>0</v>
      </c>
      <c r="E61" s="96">
        <v>7000</v>
      </c>
      <c r="F61" s="67">
        <v>0.9</v>
      </c>
      <c r="G61" s="107">
        <v>54</v>
      </c>
      <c r="H61" s="108" t="e">
        <f>(#REF!/#REF!)</f>
        <v>#REF!</v>
      </c>
      <c r="I61" s="109" t="e">
        <f>(#REF!*$I$8)/100</f>
        <v>#REF!</v>
      </c>
      <c r="J61" s="110" t="e">
        <f>((B61*C61)+D61)*G61*#REF!</f>
        <v>#REF!</v>
      </c>
      <c r="K61" s="111" t="e">
        <f>(#REF!/#REF!)</f>
        <v>#REF!</v>
      </c>
      <c r="L61" s="109" t="e">
        <f>(#REF!*$L$8)/100</f>
        <v>#REF!</v>
      </c>
      <c r="M61" s="110" t="e">
        <f>((B61*C61)+D61)*G61*#REF!</f>
        <v>#REF!</v>
      </c>
      <c r="N61" s="111" t="e">
        <f>(#REF!/#REF!)</f>
        <v>#REF!</v>
      </c>
      <c r="O61" s="112" t="e">
        <f>(#REF!*$O$8)/100</f>
        <v>#REF!</v>
      </c>
      <c r="P61" s="110" t="e">
        <f>((B61*C61)+D61)*G61*#REF!</f>
        <v>#REF!</v>
      </c>
      <c r="Q61" s="111" t="e">
        <f>(#REF!/#REF!)</f>
        <v>#REF!</v>
      </c>
      <c r="R61" s="109" t="e">
        <f>(#REF!*$R$8)/100</f>
        <v>#REF!</v>
      </c>
      <c r="S61" s="110" t="e">
        <f>((B61*C61)+D61)*G61*#REF!</f>
        <v>#REF!</v>
      </c>
    </row>
    <row r="62" spans="1:19" ht="15.75" hidden="1" thickBot="1" x14ac:dyDescent="0.3">
      <c r="A62" s="68">
        <v>44</v>
      </c>
      <c r="B62" s="71">
        <v>3</v>
      </c>
      <c r="C62" s="106">
        <v>1</v>
      </c>
      <c r="D62" s="71">
        <v>0</v>
      </c>
      <c r="E62" s="96">
        <v>7000</v>
      </c>
      <c r="F62" s="67">
        <v>0.9</v>
      </c>
      <c r="G62" s="107">
        <v>55</v>
      </c>
      <c r="H62" s="108" t="e">
        <f>(#REF!/#REF!)</f>
        <v>#REF!</v>
      </c>
      <c r="I62" s="109" t="e">
        <f>(#REF!*$I$8)/100</f>
        <v>#REF!</v>
      </c>
      <c r="J62" s="110" t="e">
        <f>((B62*C62)+D62)*G62*#REF!</f>
        <v>#REF!</v>
      </c>
      <c r="K62" s="111" t="e">
        <f>(#REF!/#REF!)</f>
        <v>#REF!</v>
      </c>
      <c r="L62" s="109" t="e">
        <f>(#REF!*$L$8)/100</f>
        <v>#REF!</v>
      </c>
      <c r="M62" s="110" t="e">
        <f>((B62*C62)+D62)*G62*#REF!</f>
        <v>#REF!</v>
      </c>
      <c r="N62" s="111" t="e">
        <f>(#REF!/#REF!)</f>
        <v>#REF!</v>
      </c>
      <c r="O62" s="112" t="e">
        <f>(#REF!*$O$8)/100</f>
        <v>#REF!</v>
      </c>
      <c r="P62" s="110" t="e">
        <f>((B62*C62)+D62)*G62*#REF!</f>
        <v>#REF!</v>
      </c>
      <c r="Q62" s="111" t="e">
        <f>(#REF!/#REF!)</f>
        <v>#REF!</v>
      </c>
      <c r="R62" s="109" t="e">
        <f>(#REF!*$R$8)/100</f>
        <v>#REF!</v>
      </c>
      <c r="S62" s="110" t="e">
        <f>((B62*C62)+D62)*G62*#REF!</f>
        <v>#REF!</v>
      </c>
    </row>
    <row r="63" spans="1:19" ht="15.75" hidden="1" thickBot="1" x14ac:dyDescent="0.3">
      <c r="A63" s="68">
        <v>44</v>
      </c>
      <c r="B63" s="71">
        <v>3</v>
      </c>
      <c r="C63" s="106">
        <v>1</v>
      </c>
      <c r="D63" s="71">
        <v>0</v>
      </c>
      <c r="E63" s="96">
        <v>7000</v>
      </c>
      <c r="F63" s="67">
        <v>0.9</v>
      </c>
      <c r="G63" s="107">
        <v>56</v>
      </c>
      <c r="H63" s="108" t="e">
        <f>(#REF!/#REF!)</f>
        <v>#REF!</v>
      </c>
      <c r="I63" s="109" t="e">
        <f>(#REF!*$I$8)/100</f>
        <v>#REF!</v>
      </c>
      <c r="J63" s="110" t="e">
        <f>((B63*C63)+D63)*G63*#REF!</f>
        <v>#REF!</v>
      </c>
      <c r="K63" s="111" t="e">
        <f>(#REF!/#REF!)</f>
        <v>#REF!</v>
      </c>
      <c r="L63" s="109" t="e">
        <f>(#REF!*$L$8)/100</f>
        <v>#REF!</v>
      </c>
      <c r="M63" s="110" t="e">
        <f>((B63*C63)+D63)*G63*#REF!</f>
        <v>#REF!</v>
      </c>
      <c r="N63" s="111" t="e">
        <f>(#REF!/#REF!)</f>
        <v>#REF!</v>
      </c>
      <c r="O63" s="112" t="e">
        <f>(#REF!*$O$8)/100</f>
        <v>#REF!</v>
      </c>
      <c r="P63" s="110" t="e">
        <f>((B63*C63)+D63)*G63*#REF!</f>
        <v>#REF!</v>
      </c>
      <c r="Q63" s="111" t="e">
        <f>(#REF!/#REF!)</f>
        <v>#REF!</v>
      </c>
      <c r="R63" s="109" t="e">
        <f>(#REF!*$R$8)/100</f>
        <v>#REF!</v>
      </c>
      <c r="S63" s="110" t="e">
        <f>((B63*C63)+D63)*G63*#REF!</f>
        <v>#REF!</v>
      </c>
    </row>
    <row r="64" spans="1:19" ht="15.75" hidden="1" thickBot="1" x14ac:dyDescent="0.3">
      <c r="A64" s="68">
        <v>44</v>
      </c>
      <c r="B64" s="71">
        <v>3</v>
      </c>
      <c r="C64" s="106">
        <v>1</v>
      </c>
      <c r="D64" s="71">
        <v>0</v>
      </c>
      <c r="E64" s="96">
        <v>7000</v>
      </c>
      <c r="F64" s="67">
        <v>0.9</v>
      </c>
      <c r="G64" s="107">
        <v>57</v>
      </c>
      <c r="H64" s="108" t="e">
        <f>(#REF!/#REF!)</f>
        <v>#REF!</v>
      </c>
      <c r="I64" s="109" t="e">
        <f>(#REF!*$I$8)/100</f>
        <v>#REF!</v>
      </c>
      <c r="J64" s="110" t="e">
        <f>((B64*C64)+D64)*G64*#REF!</f>
        <v>#REF!</v>
      </c>
      <c r="K64" s="111" t="e">
        <f>(#REF!/#REF!)</f>
        <v>#REF!</v>
      </c>
      <c r="L64" s="109" t="e">
        <f>(#REF!*$L$8)/100</f>
        <v>#REF!</v>
      </c>
      <c r="M64" s="110" t="e">
        <f>((B64*C64)+D64)*G64*#REF!</f>
        <v>#REF!</v>
      </c>
      <c r="N64" s="111" t="e">
        <f>(#REF!/#REF!)</f>
        <v>#REF!</v>
      </c>
      <c r="O64" s="112" t="e">
        <f>(#REF!*$O$8)/100</f>
        <v>#REF!</v>
      </c>
      <c r="P64" s="110" t="e">
        <f>((B64*C64)+D64)*G64*#REF!</f>
        <v>#REF!</v>
      </c>
      <c r="Q64" s="111" t="e">
        <f>(#REF!/#REF!)</f>
        <v>#REF!</v>
      </c>
      <c r="R64" s="109" t="e">
        <f>(#REF!*$R$8)/100</f>
        <v>#REF!</v>
      </c>
      <c r="S64" s="110" t="e">
        <f>((B64*C64)+D64)*G64*#REF!</f>
        <v>#REF!</v>
      </c>
    </row>
    <row r="65" spans="1:19" ht="15.75" hidden="1" thickBot="1" x14ac:dyDescent="0.3">
      <c r="A65" s="68">
        <v>44</v>
      </c>
      <c r="B65" s="71">
        <v>3</v>
      </c>
      <c r="C65" s="106">
        <v>1</v>
      </c>
      <c r="D65" s="71">
        <v>0</v>
      </c>
      <c r="E65" s="96">
        <v>7000</v>
      </c>
      <c r="F65" s="67">
        <v>0.9</v>
      </c>
      <c r="G65" s="107">
        <v>58</v>
      </c>
      <c r="H65" s="108" t="e">
        <f>(#REF!/#REF!)</f>
        <v>#REF!</v>
      </c>
      <c r="I65" s="109" t="e">
        <f>(#REF!*$I$8)/100</f>
        <v>#REF!</v>
      </c>
      <c r="J65" s="110" t="e">
        <f>((B65*C65)+D65)*G65*#REF!</f>
        <v>#REF!</v>
      </c>
      <c r="K65" s="111" t="e">
        <f>(#REF!/#REF!)</f>
        <v>#REF!</v>
      </c>
      <c r="L65" s="109" t="e">
        <f>(#REF!*$L$8)/100</f>
        <v>#REF!</v>
      </c>
      <c r="M65" s="110" t="e">
        <f>((B65*C65)+D65)*G65*#REF!</f>
        <v>#REF!</v>
      </c>
      <c r="N65" s="111" t="e">
        <f>(#REF!/#REF!)</f>
        <v>#REF!</v>
      </c>
      <c r="O65" s="112" t="e">
        <f>(#REF!*$O$8)/100</f>
        <v>#REF!</v>
      </c>
      <c r="P65" s="110" t="e">
        <f>((B65*C65)+D65)*G65*#REF!</f>
        <v>#REF!</v>
      </c>
      <c r="Q65" s="111" t="e">
        <f>(#REF!/#REF!)</f>
        <v>#REF!</v>
      </c>
      <c r="R65" s="109" t="e">
        <f>(#REF!*$R$8)/100</f>
        <v>#REF!</v>
      </c>
      <c r="S65" s="110" t="e">
        <f>((B65*C65)+D65)*G65*#REF!</f>
        <v>#REF!</v>
      </c>
    </row>
    <row r="66" spans="1:19" ht="15.75" hidden="1" thickBot="1" x14ac:dyDescent="0.3">
      <c r="A66" s="68">
        <v>44</v>
      </c>
      <c r="B66" s="71">
        <v>3</v>
      </c>
      <c r="C66" s="106">
        <v>1</v>
      </c>
      <c r="D66" s="71">
        <v>0</v>
      </c>
      <c r="E66" s="96">
        <v>7000</v>
      </c>
      <c r="F66" s="67">
        <v>0.9</v>
      </c>
      <c r="G66" s="107">
        <v>59</v>
      </c>
      <c r="H66" s="108" t="e">
        <f>(#REF!/#REF!)</f>
        <v>#REF!</v>
      </c>
      <c r="I66" s="109" t="e">
        <f>(#REF!*$I$8)/100</f>
        <v>#REF!</v>
      </c>
      <c r="J66" s="110" t="e">
        <f>((B66*C66)+D66)*G66*#REF!</f>
        <v>#REF!</v>
      </c>
      <c r="K66" s="111" t="e">
        <f>(#REF!/#REF!)</f>
        <v>#REF!</v>
      </c>
      <c r="L66" s="109" t="e">
        <f>(#REF!*$L$8)/100</f>
        <v>#REF!</v>
      </c>
      <c r="M66" s="110" t="e">
        <f>((B66*C66)+D66)*G66*#REF!</f>
        <v>#REF!</v>
      </c>
      <c r="N66" s="111" t="e">
        <f>(#REF!/#REF!)</f>
        <v>#REF!</v>
      </c>
      <c r="O66" s="112" t="e">
        <f>(#REF!*$O$8)/100</f>
        <v>#REF!</v>
      </c>
      <c r="P66" s="110" t="e">
        <f>((B66*C66)+D66)*G66*#REF!</f>
        <v>#REF!</v>
      </c>
      <c r="Q66" s="111" t="e">
        <f>(#REF!/#REF!)</f>
        <v>#REF!</v>
      </c>
      <c r="R66" s="109" t="e">
        <f>(#REF!*$R$8)/100</f>
        <v>#REF!</v>
      </c>
      <c r="S66" s="110" t="e">
        <f>((B66*C66)+D66)*G66*#REF!</f>
        <v>#REF!</v>
      </c>
    </row>
    <row r="67" spans="1:19" ht="15.75" hidden="1" thickBot="1" x14ac:dyDescent="0.3">
      <c r="A67" s="68">
        <v>44</v>
      </c>
      <c r="B67" s="71">
        <v>3</v>
      </c>
      <c r="C67" s="106">
        <v>1</v>
      </c>
      <c r="D67" s="71">
        <v>0</v>
      </c>
      <c r="E67" s="96">
        <v>7000</v>
      </c>
      <c r="F67" s="67">
        <v>0.9</v>
      </c>
      <c r="G67" s="107">
        <v>60</v>
      </c>
      <c r="H67" s="108" t="e">
        <f>(#REF!/#REF!)</f>
        <v>#REF!</v>
      </c>
      <c r="I67" s="109" t="e">
        <f>(#REF!*$I$8)/100</f>
        <v>#REF!</v>
      </c>
      <c r="J67" s="110" t="e">
        <f>((B67*C67)+D67)*G67*#REF!</f>
        <v>#REF!</v>
      </c>
      <c r="K67" s="111" t="e">
        <f>(#REF!/#REF!)</f>
        <v>#REF!</v>
      </c>
      <c r="L67" s="109" t="e">
        <f>(#REF!*$L$8)/100</f>
        <v>#REF!</v>
      </c>
      <c r="M67" s="110" t="e">
        <f>((B67*C67)+D67)*G67*#REF!</f>
        <v>#REF!</v>
      </c>
      <c r="N67" s="111" t="e">
        <f>(#REF!/#REF!)</f>
        <v>#REF!</v>
      </c>
      <c r="O67" s="112" t="e">
        <f>(#REF!*$O$8)/100</f>
        <v>#REF!</v>
      </c>
      <c r="P67" s="110" t="e">
        <f>((B67*C67)+D67)*G67*#REF!</f>
        <v>#REF!</v>
      </c>
      <c r="Q67" s="111" t="e">
        <f>(#REF!/#REF!)</f>
        <v>#REF!</v>
      </c>
      <c r="R67" s="109" t="e">
        <f>(#REF!*$R$8)/100</f>
        <v>#REF!</v>
      </c>
      <c r="S67" s="110" t="e">
        <f>((B67*C67)+D67)*G67*#REF!</f>
        <v>#REF!</v>
      </c>
    </row>
    <row r="68" spans="1:19" ht="15.75" hidden="1" thickBot="1" x14ac:dyDescent="0.3">
      <c r="A68" s="68">
        <v>44</v>
      </c>
      <c r="B68" s="71">
        <v>3</v>
      </c>
      <c r="C68" s="106">
        <v>1</v>
      </c>
      <c r="D68" s="71">
        <v>0</v>
      </c>
      <c r="E68" s="96">
        <v>7000</v>
      </c>
      <c r="F68" s="67">
        <v>0.9</v>
      </c>
      <c r="G68" s="107">
        <v>61</v>
      </c>
      <c r="H68" s="108" t="e">
        <f>(#REF!/#REF!)</f>
        <v>#REF!</v>
      </c>
      <c r="I68" s="109" t="e">
        <f>(#REF!*$I$8)/100</f>
        <v>#REF!</v>
      </c>
      <c r="J68" s="110" t="e">
        <f>((B68*C68)+D68)*G68*#REF!</f>
        <v>#REF!</v>
      </c>
      <c r="K68" s="111" t="e">
        <f>(#REF!/#REF!)</f>
        <v>#REF!</v>
      </c>
      <c r="L68" s="109" t="e">
        <f>(#REF!*$L$8)/100</f>
        <v>#REF!</v>
      </c>
      <c r="M68" s="110" t="e">
        <f>((B68*C68)+D68)*G68*#REF!</f>
        <v>#REF!</v>
      </c>
      <c r="N68" s="111" t="e">
        <f>(#REF!/#REF!)</f>
        <v>#REF!</v>
      </c>
      <c r="O68" s="112" t="e">
        <f>(#REF!*$O$8)/100</f>
        <v>#REF!</v>
      </c>
      <c r="P68" s="110" t="e">
        <f>((B68*C68)+D68)*G68*#REF!</f>
        <v>#REF!</v>
      </c>
      <c r="Q68" s="111" t="e">
        <f>(#REF!/#REF!)</f>
        <v>#REF!</v>
      </c>
      <c r="R68" s="109" t="e">
        <f>(#REF!*$R$8)/100</f>
        <v>#REF!</v>
      </c>
      <c r="S68" s="110" t="e">
        <f>((B68*C68)+D68)*G68*#REF!</f>
        <v>#REF!</v>
      </c>
    </row>
    <row r="69" spans="1:19" ht="15.75" hidden="1" thickBot="1" x14ac:dyDescent="0.3">
      <c r="A69" s="68">
        <v>44</v>
      </c>
      <c r="B69" s="71">
        <v>3</v>
      </c>
      <c r="C69" s="106">
        <v>1</v>
      </c>
      <c r="D69" s="71">
        <v>0</v>
      </c>
      <c r="E69" s="96">
        <v>7000</v>
      </c>
      <c r="F69" s="67">
        <v>0.9</v>
      </c>
      <c r="G69" s="107">
        <v>62</v>
      </c>
      <c r="H69" s="108" t="e">
        <f>(#REF!/#REF!)</f>
        <v>#REF!</v>
      </c>
      <c r="I69" s="109" t="e">
        <f>(#REF!*$I$8)/100</f>
        <v>#REF!</v>
      </c>
      <c r="J69" s="110" t="e">
        <f>((B69*C69)+D69)*G69*#REF!</f>
        <v>#REF!</v>
      </c>
      <c r="K69" s="111" t="e">
        <f>(#REF!/#REF!)</f>
        <v>#REF!</v>
      </c>
      <c r="L69" s="109" t="e">
        <f>(#REF!*$L$8)/100</f>
        <v>#REF!</v>
      </c>
      <c r="M69" s="110" t="e">
        <f>((B69*C69)+D69)*G69*#REF!</f>
        <v>#REF!</v>
      </c>
      <c r="N69" s="111" t="e">
        <f>(#REF!/#REF!)</f>
        <v>#REF!</v>
      </c>
      <c r="O69" s="112" t="e">
        <f>(#REF!*$O$8)/100</f>
        <v>#REF!</v>
      </c>
      <c r="P69" s="110" t="e">
        <f>((B69*C69)+D69)*G69*#REF!</f>
        <v>#REF!</v>
      </c>
      <c r="Q69" s="111" t="e">
        <f>(#REF!/#REF!)</f>
        <v>#REF!</v>
      </c>
      <c r="R69" s="109" t="e">
        <f>(#REF!*$R$8)/100</f>
        <v>#REF!</v>
      </c>
      <c r="S69" s="110" t="e">
        <f>((B69*C69)+D69)*G69*#REF!</f>
        <v>#REF!</v>
      </c>
    </row>
    <row r="70" spans="1:19" ht="15.75" hidden="1" thickBot="1" x14ac:dyDescent="0.3">
      <c r="A70" s="68">
        <v>44</v>
      </c>
      <c r="B70" s="71">
        <v>3</v>
      </c>
      <c r="C70" s="106">
        <v>1</v>
      </c>
      <c r="D70" s="71">
        <v>0</v>
      </c>
      <c r="E70" s="96">
        <v>7000</v>
      </c>
      <c r="F70" s="67">
        <v>0.9</v>
      </c>
      <c r="G70" s="107">
        <v>63</v>
      </c>
      <c r="H70" s="108" t="e">
        <f>(#REF!/#REF!)</f>
        <v>#REF!</v>
      </c>
      <c r="I70" s="109" t="e">
        <f>(#REF!*$I$8)/100</f>
        <v>#REF!</v>
      </c>
      <c r="J70" s="110" t="e">
        <f>((B70*C70)+D70)*G70*#REF!</f>
        <v>#REF!</v>
      </c>
      <c r="K70" s="111" t="e">
        <f>(#REF!/#REF!)</f>
        <v>#REF!</v>
      </c>
      <c r="L70" s="109" t="e">
        <f>(#REF!*$L$8)/100</f>
        <v>#REF!</v>
      </c>
      <c r="M70" s="110" t="e">
        <f>((B70*C70)+D70)*G70*#REF!</f>
        <v>#REF!</v>
      </c>
      <c r="N70" s="111" t="e">
        <f>(#REF!/#REF!)</f>
        <v>#REF!</v>
      </c>
      <c r="O70" s="112" t="e">
        <f>(#REF!*$O$8)/100</f>
        <v>#REF!</v>
      </c>
      <c r="P70" s="110" t="e">
        <f>((B70*C70)+D70)*G70*#REF!</f>
        <v>#REF!</v>
      </c>
      <c r="Q70" s="111" t="e">
        <f>(#REF!/#REF!)</f>
        <v>#REF!</v>
      </c>
      <c r="R70" s="109" t="e">
        <f>(#REF!*$R$8)/100</f>
        <v>#REF!</v>
      </c>
      <c r="S70" s="110" t="e">
        <f>((B70*C70)+D70)*G70*#REF!</f>
        <v>#REF!</v>
      </c>
    </row>
    <row r="71" spans="1:19" ht="15.75" hidden="1" thickBot="1" x14ac:dyDescent="0.3">
      <c r="A71" s="68">
        <v>44</v>
      </c>
      <c r="B71" s="71">
        <v>3</v>
      </c>
      <c r="C71" s="106">
        <v>1</v>
      </c>
      <c r="D71" s="71">
        <v>0</v>
      </c>
      <c r="E71" s="96">
        <v>7000</v>
      </c>
      <c r="F71" s="67">
        <v>0.9</v>
      </c>
      <c r="G71" s="107">
        <v>64</v>
      </c>
      <c r="H71" s="108" t="e">
        <f>(#REF!/#REF!)</f>
        <v>#REF!</v>
      </c>
      <c r="I71" s="109" t="e">
        <f>(#REF!*$I$8)/100</f>
        <v>#REF!</v>
      </c>
      <c r="J71" s="110" t="e">
        <f>((B71*C71)+D71)*G71*#REF!</f>
        <v>#REF!</v>
      </c>
      <c r="K71" s="111" t="e">
        <f>(#REF!/#REF!)</f>
        <v>#REF!</v>
      </c>
      <c r="L71" s="109" t="e">
        <f>(#REF!*$L$8)/100</f>
        <v>#REF!</v>
      </c>
      <c r="M71" s="110" t="e">
        <f>((B71*C71)+D71)*G71*#REF!</f>
        <v>#REF!</v>
      </c>
      <c r="N71" s="111" t="e">
        <f>(#REF!/#REF!)</f>
        <v>#REF!</v>
      </c>
      <c r="O71" s="112" t="e">
        <f>(#REF!*$O$8)/100</f>
        <v>#REF!</v>
      </c>
      <c r="P71" s="110" t="e">
        <f>((B71*C71)+D71)*G71*#REF!</f>
        <v>#REF!</v>
      </c>
      <c r="Q71" s="111" t="e">
        <f>(#REF!/#REF!)</f>
        <v>#REF!</v>
      </c>
      <c r="R71" s="109" t="e">
        <f>(#REF!*$R$8)/100</f>
        <v>#REF!</v>
      </c>
      <c r="S71" s="110" t="e">
        <f>((B71*C71)+D71)*G71*#REF!</f>
        <v>#REF!</v>
      </c>
    </row>
    <row r="72" spans="1:19" ht="15.75" hidden="1" thickBot="1" x14ac:dyDescent="0.3">
      <c r="A72" s="68">
        <v>44</v>
      </c>
      <c r="B72" s="71">
        <v>3</v>
      </c>
      <c r="C72" s="106">
        <v>1</v>
      </c>
      <c r="D72" s="71">
        <v>0</v>
      </c>
      <c r="E72" s="96">
        <v>7000</v>
      </c>
      <c r="F72" s="67">
        <v>0.9</v>
      </c>
      <c r="G72" s="107">
        <v>65</v>
      </c>
      <c r="H72" s="108" t="e">
        <f>(#REF!/#REF!)</f>
        <v>#REF!</v>
      </c>
      <c r="I72" s="109" t="e">
        <f>(#REF!*$I$8)/100</f>
        <v>#REF!</v>
      </c>
      <c r="J72" s="110" t="e">
        <f>((B72*C72)+D72)*G72*#REF!</f>
        <v>#REF!</v>
      </c>
      <c r="K72" s="111" t="e">
        <f>(#REF!/#REF!)</f>
        <v>#REF!</v>
      </c>
      <c r="L72" s="109" t="e">
        <f>(#REF!*$L$8)/100</f>
        <v>#REF!</v>
      </c>
      <c r="M72" s="110" t="e">
        <f>((B72*C72)+D72)*G72*#REF!</f>
        <v>#REF!</v>
      </c>
      <c r="N72" s="111" t="e">
        <f>(#REF!/#REF!)</f>
        <v>#REF!</v>
      </c>
      <c r="O72" s="112" t="e">
        <f>(#REF!*$O$8)/100</f>
        <v>#REF!</v>
      </c>
      <c r="P72" s="110" t="e">
        <f>((B72*C72)+D72)*G72*#REF!</f>
        <v>#REF!</v>
      </c>
      <c r="Q72" s="111" t="e">
        <f>(#REF!/#REF!)</f>
        <v>#REF!</v>
      </c>
      <c r="R72" s="109" t="e">
        <f>(#REF!*$R$8)/100</f>
        <v>#REF!</v>
      </c>
      <c r="S72" s="110" t="e">
        <f>((B72*C72)+D72)*G72*#REF!</f>
        <v>#REF!</v>
      </c>
    </row>
    <row r="73" spans="1:19" ht="15.75" hidden="1" thickBot="1" x14ac:dyDescent="0.3">
      <c r="A73" s="68">
        <v>44</v>
      </c>
      <c r="B73" s="71">
        <v>3</v>
      </c>
      <c r="C73" s="106">
        <v>1</v>
      </c>
      <c r="D73" s="71">
        <v>0</v>
      </c>
      <c r="E73" s="96">
        <v>7000</v>
      </c>
      <c r="F73" s="67">
        <v>0.9</v>
      </c>
      <c r="G73" s="107">
        <v>66</v>
      </c>
      <c r="H73" s="108" t="e">
        <f>(#REF!/#REF!)</f>
        <v>#REF!</v>
      </c>
      <c r="I73" s="109" t="e">
        <f>(#REF!*$I$8)/100</f>
        <v>#REF!</v>
      </c>
      <c r="J73" s="110" t="e">
        <f>((B73*C73)+D73)*G73*#REF!</f>
        <v>#REF!</v>
      </c>
      <c r="K73" s="111" t="e">
        <f>(#REF!/#REF!)</f>
        <v>#REF!</v>
      </c>
      <c r="L73" s="109" t="e">
        <f>(#REF!*$L$8)/100</f>
        <v>#REF!</v>
      </c>
      <c r="M73" s="110" t="e">
        <f>((B73*C73)+D73)*G73*#REF!</f>
        <v>#REF!</v>
      </c>
      <c r="N73" s="111" t="e">
        <f>(#REF!/#REF!)</f>
        <v>#REF!</v>
      </c>
      <c r="O73" s="112" t="e">
        <f>(#REF!*$O$8)/100</f>
        <v>#REF!</v>
      </c>
      <c r="P73" s="110" t="e">
        <f>((B73*C73)+D73)*G73*#REF!</f>
        <v>#REF!</v>
      </c>
      <c r="Q73" s="111" t="e">
        <f>(#REF!/#REF!)</f>
        <v>#REF!</v>
      </c>
      <c r="R73" s="109" t="e">
        <f>(#REF!*$R$8)/100</f>
        <v>#REF!</v>
      </c>
      <c r="S73" s="110" t="e">
        <f>((B73*C73)+D73)*G73*#REF!</f>
        <v>#REF!</v>
      </c>
    </row>
    <row r="74" spans="1:19" ht="15.75" hidden="1" thickBot="1" x14ac:dyDescent="0.3">
      <c r="A74" s="68">
        <v>44</v>
      </c>
      <c r="B74" s="71">
        <v>3</v>
      </c>
      <c r="C74" s="106">
        <v>1</v>
      </c>
      <c r="D74" s="71">
        <v>0</v>
      </c>
      <c r="E74" s="96">
        <v>7000</v>
      </c>
      <c r="F74" s="67">
        <v>0.9</v>
      </c>
      <c r="G74" s="107">
        <v>67</v>
      </c>
      <c r="H74" s="108" t="e">
        <f>(#REF!/#REF!)</f>
        <v>#REF!</v>
      </c>
      <c r="I74" s="109" t="e">
        <f>(#REF!*$I$8)/100</f>
        <v>#REF!</v>
      </c>
      <c r="J74" s="110" t="e">
        <f>((B74*C74)+D74)*G74*#REF!</f>
        <v>#REF!</v>
      </c>
      <c r="K74" s="111" t="e">
        <f>(#REF!/#REF!)</f>
        <v>#REF!</v>
      </c>
      <c r="L74" s="109" t="e">
        <f>(#REF!*$L$8)/100</f>
        <v>#REF!</v>
      </c>
      <c r="M74" s="110" t="e">
        <f>((B74*C74)+D74)*G74*#REF!</f>
        <v>#REF!</v>
      </c>
      <c r="N74" s="111" t="e">
        <f>(#REF!/#REF!)</f>
        <v>#REF!</v>
      </c>
      <c r="O74" s="112" t="e">
        <f>(#REF!*$O$8)/100</f>
        <v>#REF!</v>
      </c>
      <c r="P74" s="110" t="e">
        <f>((B74*C74)+D74)*G74*#REF!</f>
        <v>#REF!</v>
      </c>
      <c r="Q74" s="111" t="e">
        <f>(#REF!/#REF!)</f>
        <v>#REF!</v>
      </c>
      <c r="R74" s="109" t="e">
        <f>(#REF!*$R$8)/100</f>
        <v>#REF!</v>
      </c>
      <c r="S74" s="110" t="e">
        <f>((B74*C74)+D74)*G74*#REF!</f>
        <v>#REF!</v>
      </c>
    </row>
    <row r="75" spans="1:19" x14ac:dyDescent="0.25">
      <c r="A75" s="368">
        <v>13.2</v>
      </c>
      <c r="B75" s="371" t="e">
        <f>#REF!</f>
        <v>#REF!</v>
      </c>
      <c r="C75" s="371" t="e">
        <f>#REF!</f>
        <v>#REF!</v>
      </c>
      <c r="D75" s="371" t="e">
        <f>#REF!</f>
        <v>#REF!</v>
      </c>
      <c r="E75" s="371" t="e">
        <f>#REF!</f>
        <v>#REF!</v>
      </c>
      <c r="F75" s="371" t="e">
        <f>#REF!</f>
        <v>#REF!</v>
      </c>
      <c r="G75" s="113" t="e">
        <f>#REF!</f>
        <v>#REF!</v>
      </c>
      <c r="H75" s="164" t="e">
        <f>#REF!</f>
        <v>#REF!</v>
      </c>
      <c r="I75" s="114" t="e">
        <f>#REF!</f>
        <v>#REF!</v>
      </c>
      <c r="J75" s="154" t="e">
        <f>#REF!</f>
        <v>#REF!</v>
      </c>
      <c r="K75" s="164"/>
      <c r="L75" s="86"/>
      <c r="M75" s="116"/>
      <c r="N75" s="164"/>
      <c r="O75" s="115"/>
      <c r="P75" s="116"/>
      <c r="Q75" s="163"/>
      <c r="R75" s="86"/>
      <c r="S75" s="116"/>
    </row>
    <row r="76" spans="1:19" x14ac:dyDescent="0.25">
      <c r="A76" s="369"/>
      <c r="B76" s="363"/>
      <c r="C76" s="363"/>
      <c r="D76" s="363"/>
      <c r="E76" s="363"/>
      <c r="F76" s="363"/>
      <c r="G76" s="107" t="e">
        <f>#REF!</f>
        <v>#REF!</v>
      </c>
      <c r="H76" s="165"/>
      <c r="I76" s="89"/>
      <c r="J76" s="119"/>
      <c r="K76" s="165" t="e">
        <f>#REF!</f>
        <v>#REF!</v>
      </c>
      <c r="L76" s="117" t="e">
        <f>#REF!</f>
        <v>#REF!</v>
      </c>
      <c r="M76" s="72" t="e">
        <f>#REF!</f>
        <v>#REF!</v>
      </c>
      <c r="N76" s="165"/>
      <c r="O76" s="118"/>
      <c r="P76" s="119"/>
      <c r="Q76" s="130"/>
      <c r="R76" s="89"/>
      <c r="S76" s="119"/>
    </row>
    <row r="77" spans="1:19" x14ac:dyDescent="0.25">
      <c r="A77" s="369"/>
      <c r="B77" s="363"/>
      <c r="C77" s="363"/>
      <c r="D77" s="363"/>
      <c r="E77" s="363"/>
      <c r="F77" s="363"/>
      <c r="G77" s="107" t="e">
        <f>#REF!</f>
        <v>#REF!</v>
      </c>
      <c r="H77" s="165"/>
      <c r="I77" s="89"/>
      <c r="J77" s="119"/>
      <c r="K77" s="165"/>
      <c r="L77" s="89"/>
      <c r="M77" s="119"/>
      <c r="N77" s="165" t="e">
        <f>#REF!</f>
        <v>#REF!</v>
      </c>
      <c r="O77" s="117" t="e">
        <f>#REF!</f>
        <v>#REF!</v>
      </c>
      <c r="P77" s="72" t="e">
        <f>#REF!</f>
        <v>#REF!</v>
      </c>
      <c r="Q77" s="130"/>
      <c r="R77" s="89"/>
      <c r="S77" s="119"/>
    </row>
    <row r="78" spans="1:19" x14ac:dyDescent="0.25">
      <c r="A78" s="369"/>
      <c r="B78" s="363"/>
      <c r="C78" s="363"/>
      <c r="D78" s="363"/>
      <c r="E78" s="375"/>
      <c r="F78" s="375"/>
      <c r="G78" s="120" t="e">
        <f>#REF!</f>
        <v>#REF!</v>
      </c>
      <c r="H78" s="165"/>
      <c r="I78" s="89"/>
      <c r="J78" s="119"/>
      <c r="K78" s="165"/>
      <c r="L78" s="89"/>
      <c r="M78" s="119"/>
      <c r="N78" s="165"/>
      <c r="O78" s="118"/>
      <c r="P78" s="119"/>
      <c r="Q78" s="130" t="e">
        <f>#REF!</f>
        <v>#REF!</v>
      </c>
      <c r="R78" s="117" t="e">
        <f>#REF!</f>
        <v>#REF!</v>
      </c>
      <c r="S78" s="72" t="e">
        <f>#REF!</f>
        <v>#REF!</v>
      </c>
    </row>
    <row r="79" spans="1:19" x14ac:dyDescent="0.25">
      <c r="A79" s="369"/>
      <c r="B79" s="363"/>
      <c r="C79" s="363"/>
      <c r="D79" s="363"/>
      <c r="E79" s="362" t="e">
        <f>#REF!</f>
        <v>#REF!</v>
      </c>
      <c r="F79" s="362" t="e">
        <f>#REF!</f>
        <v>#REF!</v>
      </c>
      <c r="G79" s="121" t="e">
        <f>#REF!</f>
        <v>#REF!</v>
      </c>
      <c r="H79" s="165" t="e">
        <f>#REF!</f>
        <v>#REF!</v>
      </c>
      <c r="I79" s="117" t="e">
        <f>#REF!</f>
        <v>#REF!</v>
      </c>
      <c r="J79" s="72" t="e">
        <f>#REF!</f>
        <v>#REF!</v>
      </c>
      <c r="K79" s="165"/>
      <c r="L79" s="89"/>
      <c r="M79" s="119"/>
      <c r="N79" s="165"/>
      <c r="O79" s="118"/>
      <c r="P79" s="119"/>
      <c r="Q79" s="130"/>
      <c r="R79" s="89"/>
      <c r="S79" s="119"/>
    </row>
    <row r="80" spans="1:19" x14ac:dyDescent="0.25">
      <c r="A80" s="369"/>
      <c r="B80" s="363"/>
      <c r="C80" s="363"/>
      <c r="D80" s="363"/>
      <c r="E80" s="363"/>
      <c r="F80" s="363"/>
      <c r="G80" s="106" t="e">
        <f>#REF!</f>
        <v>#REF!</v>
      </c>
      <c r="H80" s="165"/>
      <c r="I80" s="89"/>
      <c r="J80" s="119"/>
      <c r="K80" s="165" t="e">
        <f>#REF!</f>
        <v>#REF!</v>
      </c>
      <c r="L80" s="117" t="e">
        <f>#REF!</f>
        <v>#REF!</v>
      </c>
      <c r="M80" s="72" t="e">
        <f>#REF!</f>
        <v>#REF!</v>
      </c>
      <c r="N80" s="165"/>
      <c r="O80" s="118"/>
      <c r="P80" s="119"/>
      <c r="Q80" s="130"/>
      <c r="R80" s="89"/>
      <c r="S80" s="119"/>
    </row>
    <row r="81" spans="1:19" x14ac:dyDescent="0.25">
      <c r="A81" s="369"/>
      <c r="B81" s="363"/>
      <c r="C81" s="363"/>
      <c r="D81" s="363"/>
      <c r="E81" s="363"/>
      <c r="F81" s="363"/>
      <c r="G81" s="107" t="e">
        <f>#REF!</f>
        <v>#REF!</v>
      </c>
      <c r="H81" s="165"/>
      <c r="I81" s="89"/>
      <c r="J81" s="119"/>
      <c r="K81" s="165"/>
      <c r="L81" s="89"/>
      <c r="M81" s="119"/>
      <c r="N81" s="165" t="e">
        <f>#REF!</f>
        <v>#REF!</v>
      </c>
      <c r="O81" s="117" t="e">
        <f>#REF!</f>
        <v>#REF!</v>
      </c>
      <c r="P81" s="72" t="e">
        <f>#REF!</f>
        <v>#REF!</v>
      </c>
      <c r="Q81" s="130"/>
      <c r="R81" s="89"/>
      <c r="S81" s="119"/>
    </row>
    <row r="82" spans="1:19" x14ac:dyDescent="0.25">
      <c r="A82" s="369"/>
      <c r="B82" s="363"/>
      <c r="C82" s="363"/>
      <c r="D82" s="363"/>
      <c r="E82" s="375"/>
      <c r="F82" s="375"/>
      <c r="G82" s="120" t="e">
        <f>#REF!</f>
        <v>#REF!</v>
      </c>
      <c r="H82" s="165"/>
      <c r="I82" s="89"/>
      <c r="J82" s="119"/>
      <c r="K82" s="165"/>
      <c r="L82" s="89"/>
      <c r="M82" s="119"/>
      <c r="N82" s="165"/>
      <c r="O82" s="118"/>
      <c r="P82" s="119"/>
      <c r="Q82" s="130" t="e">
        <f>#REF!</f>
        <v>#REF!</v>
      </c>
      <c r="R82" s="117" t="e">
        <f>#REF!</f>
        <v>#REF!</v>
      </c>
      <c r="S82" s="72" t="e">
        <f>#REF!</f>
        <v>#REF!</v>
      </c>
    </row>
    <row r="83" spans="1:19" x14ac:dyDescent="0.25">
      <c r="A83" s="369"/>
      <c r="B83" s="363"/>
      <c r="C83" s="363"/>
      <c r="D83" s="363"/>
      <c r="E83" s="362" t="e">
        <f>#REF!</f>
        <v>#REF!</v>
      </c>
      <c r="F83" s="362" t="e">
        <f>#REF!</f>
        <v>#REF!</v>
      </c>
      <c r="G83" s="121" t="e">
        <f>#REF!</f>
        <v>#REF!</v>
      </c>
      <c r="H83" s="165" t="e">
        <f>#REF!</f>
        <v>#REF!</v>
      </c>
      <c r="I83" s="117" t="e">
        <f>#REF!</f>
        <v>#REF!</v>
      </c>
      <c r="J83" s="72" t="e">
        <f>#REF!</f>
        <v>#REF!</v>
      </c>
      <c r="K83" s="165"/>
      <c r="L83" s="89"/>
      <c r="M83" s="119"/>
      <c r="N83" s="165"/>
      <c r="O83" s="118"/>
      <c r="P83" s="119"/>
      <c r="Q83" s="130"/>
      <c r="R83" s="89"/>
      <c r="S83" s="119"/>
    </row>
    <row r="84" spans="1:19" x14ac:dyDescent="0.25">
      <c r="A84" s="369"/>
      <c r="B84" s="363"/>
      <c r="C84" s="363"/>
      <c r="D84" s="363"/>
      <c r="E84" s="363"/>
      <c r="F84" s="363"/>
      <c r="G84" s="107" t="e">
        <f>#REF!</f>
        <v>#REF!</v>
      </c>
      <c r="H84" s="165"/>
      <c r="I84" s="89"/>
      <c r="J84" s="119"/>
      <c r="K84" s="165" t="e">
        <f>#REF!</f>
        <v>#REF!</v>
      </c>
      <c r="L84" s="117" t="e">
        <f>#REF!</f>
        <v>#REF!</v>
      </c>
      <c r="M84" s="72" t="e">
        <f>#REF!</f>
        <v>#REF!</v>
      </c>
      <c r="N84" s="165"/>
      <c r="O84" s="118"/>
      <c r="P84" s="119"/>
      <c r="Q84" s="130"/>
      <c r="R84" s="89"/>
      <c r="S84" s="119"/>
    </row>
    <row r="85" spans="1:19" x14ac:dyDescent="0.25">
      <c r="A85" s="369"/>
      <c r="B85" s="363"/>
      <c r="C85" s="363"/>
      <c r="D85" s="363"/>
      <c r="E85" s="363"/>
      <c r="F85" s="363"/>
      <c r="G85" s="107" t="e">
        <f>#REF!</f>
        <v>#REF!</v>
      </c>
      <c r="H85" s="165"/>
      <c r="I85" s="89"/>
      <c r="J85" s="119"/>
      <c r="K85" s="165"/>
      <c r="L85" s="89"/>
      <c r="M85" s="119"/>
      <c r="N85" s="165" t="e">
        <f>#REF!</f>
        <v>#REF!</v>
      </c>
      <c r="O85" s="117" t="e">
        <f>#REF!</f>
        <v>#REF!</v>
      </c>
      <c r="P85" s="72" t="e">
        <f>#REF!</f>
        <v>#REF!</v>
      </c>
      <c r="Q85" s="130"/>
      <c r="R85" s="89"/>
      <c r="S85" s="119"/>
    </row>
    <row r="86" spans="1:19" x14ac:dyDescent="0.25">
      <c r="A86" s="369"/>
      <c r="B86" s="363"/>
      <c r="C86" s="363"/>
      <c r="D86" s="363"/>
      <c r="E86" s="375"/>
      <c r="F86" s="375"/>
      <c r="G86" s="120" t="e">
        <f>#REF!</f>
        <v>#REF!</v>
      </c>
      <c r="H86" s="165"/>
      <c r="I86" s="89"/>
      <c r="J86" s="119"/>
      <c r="K86" s="165"/>
      <c r="L86" s="89"/>
      <c r="M86" s="119"/>
      <c r="N86" s="165"/>
      <c r="O86" s="118"/>
      <c r="P86" s="119"/>
      <c r="Q86" s="130" t="e">
        <f>#REF!</f>
        <v>#REF!</v>
      </c>
      <c r="R86" s="117" t="e">
        <f>#REF!</f>
        <v>#REF!</v>
      </c>
      <c r="S86" s="98" t="e">
        <f>#REF!</f>
        <v>#REF!</v>
      </c>
    </row>
    <row r="87" spans="1:19" x14ac:dyDescent="0.25">
      <c r="A87" s="369"/>
      <c r="B87" s="363"/>
      <c r="C87" s="363"/>
      <c r="D87" s="363"/>
      <c r="E87" s="362" t="e">
        <f>#REF!</f>
        <v>#REF!</v>
      </c>
      <c r="F87" s="362" t="e">
        <f>#REF!</f>
        <v>#REF!</v>
      </c>
      <c r="G87" s="122" t="e">
        <f>#REF!</f>
        <v>#REF!</v>
      </c>
      <c r="H87" s="165" t="e">
        <f>#REF!</f>
        <v>#REF!</v>
      </c>
      <c r="I87" s="117" t="e">
        <f>#REF!</f>
        <v>#REF!</v>
      </c>
      <c r="J87" s="72" t="e">
        <f>#REF!</f>
        <v>#REF!</v>
      </c>
      <c r="K87" s="165"/>
      <c r="L87" s="89"/>
      <c r="M87" s="119"/>
      <c r="N87" s="165"/>
      <c r="O87" s="118"/>
      <c r="P87" s="119"/>
      <c r="Q87" s="130"/>
      <c r="R87" s="89"/>
      <c r="S87" s="119"/>
    </row>
    <row r="88" spans="1:19" x14ac:dyDescent="0.25">
      <c r="A88" s="369"/>
      <c r="B88" s="363"/>
      <c r="C88" s="363"/>
      <c r="D88" s="363"/>
      <c r="E88" s="363"/>
      <c r="F88" s="363"/>
      <c r="G88" s="107" t="e">
        <f>#REF!</f>
        <v>#REF!</v>
      </c>
      <c r="H88" s="165"/>
      <c r="I88" s="89"/>
      <c r="J88" s="119"/>
      <c r="K88" s="165" t="e">
        <f>#REF!</f>
        <v>#REF!</v>
      </c>
      <c r="L88" s="117" t="e">
        <f>#REF!</f>
        <v>#REF!</v>
      </c>
      <c r="M88" s="72" t="e">
        <f>#REF!</f>
        <v>#REF!</v>
      </c>
      <c r="N88" s="165"/>
      <c r="O88" s="118"/>
      <c r="P88" s="119"/>
      <c r="Q88" s="130"/>
      <c r="R88" s="89"/>
      <c r="S88" s="119"/>
    </row>
    <row r="89" spans="1:19" x14ac:dyDescent="0.25">
      <c r="A89" s="369"/>
      <c r="B89" s="363"/>
      <c r="C89" s="363"/>
      <c r="D89" s="363"/>
      <c r="E89" s="363"/>
      <c r="F89" s="363"/>
      <c r="G89" s="107" t="e">
        <f>#REF!</f>
        <v>#REF!</v>
      </c>
      <c r="H89" s="165"/>
      <c r="I89" s="89"/>
      <c r="J89" s="119"/>
      <c r="K89" s="165"/>
      <c r="L89" s="89"/>
      <c r="M89" s="119"/>
      <c r="N89" s="165" t="e">
        <f>#REF!</f>
        <v>#REF!</v>
      </c>
      <c r="O89" s="117" t="e">
        <f>#REF!</f>
        <v>#REF!</v>
      </c>
      <c r="P89" s="72" t="e">
        <f>#REF!</f>
        <v>#REF!</v>
      </c>
      <c r="Q89" s="130"/>
      <c r="R89" s="89"/>
      <c r="S89" s="119"/>
    </row>
    <row r="90" spans="1:19" ht="15.75" thickBot="1" x14ac:dyDescent="0.3">
      <c r="A90" s="370"/>
      <c r="B90" s="364"/>
      <c r="C90" s="364"/>
      <c r="D90" s="364"/>
      <c r="E90" s="364"/>
      <c r="F90" s="364"/>
      <c r="G90" s="123" t="e">
        <f>#REF!</f>
        <v>#REF!</v>
      </c>
      <c r="H90" s="166"/>
      <c r="I90" s="125"/>
      <c r="J90" s="167"/>
      <c r="K90" s="166"/>
      <c r="L90" s="125"/>
      <c r="M90" s="167"/>
      <c r="N90" s="166"/>
      <c r="O90" s="126"/>
      <c r="P90" s="167"/>
      <c r="Q90" s="131" t="e">
        <f>#REF!</f>
        <v>#REF!</v>
      </c>
      <c r="R90" s="124" t="e">
        <f>#REF!</f>
        <v>#REF!</v>
      </c>
      <c r="S90" s="74" t="e">
        <f>#REF!</f>
        <v>#REF!</v>
      </c>
    </row>
    <row r="91" spans="1:19" ht="15.75" hidden="1" thickBot="1" x14ac:dyDescent="0.3">
      <c r="A91" s="68">
        <v>44</v>
      </c>
      <c r="B91" s="71">
        <v>3</v>
      </c>
      <c r="C91" s="106">
        <v>1</v>
      </c>
      <c r="D91" s="71">
        <v>0</v>
      </c>
      <c r="E91" s="96">
        <v>8000</v>
      </c>
      <c r="F91" s="96">
        <v>0.9</v>
      </c>
      <c r="G91" s="107">
        <v>17</v>
      </c>
      <c r="H91" s="108"/>
      <c r="I91" s="109"/>
      <c r="J91" s="110"/>
      <c r="K91" s="111"/>
      <c r="L91" s="109"/>
      <c r="M91" s="110"/>
      <c r="N91" s="111"/>
      <c r="O91" s="112"/>
      <c r="P91" s="110"/>
      <c r="Q91" s="111"/>
      <c r="R91" s="109"/>
      <c r="S91" s="110"/>
    </row>
    <row r="92" spans="1:19" ht="15.75" hidden="1" thickBot="1" x14ac:dyDescent="0.3">
      <c r="A92" s="68">
        <v>44</v>
      </c>
      <c r="B92" s="71">
        <v>3</v>
      </c>
      <c r="C92" s="106">
        <v>1</v>
      </c>
      <c r="D92" s="71">
        <v>0</v>
      </c>
      <c r="E92" s="96">
        <v>8000</v>
      </c>
      <c r="F92" s="96">
        <v>0.9</v>
      </c>
      <c r="G92" s="107">
        <v>18</v>
      </c>
      <c r="H92" s="108"/>
      <c r="I92" s="109"/>
      <c r="J92" s="110"/>
      <c r="K92" s="111"/>
      <c r="L92" s="109"/>
      <c r="M92" s="110"/>
      <c r="N92" s="111"/>
      <c r="O92" s="112"/>
      <c r="P92" s="110"/>
      <c r="Q92" s="111"/>
      <c r="R92" s="109"/>
      <c r="S92" s="110"/>
    </row>
    <row r="93" spans="1:19" ht="15.75" hidden="1" thickBot="1" x14ac:dyDescent="0.3">
      <c r="A93" s="68">
        <v>44</v>
      </c>
      <c r="B93" s="71">
        <v>3</v>
      </c>
      <c r="C93" s="106">
        <v>1</v>
      </c>
      <c r="D93" s="71">
        <v>0</v>
      </c>
      <c r="E93" s="96">
        <v>8000</v>
      </c>
      <c r="F93" s="96">
        <v>0.9</v>
      </c>
      <c r="G93" s="107">
        <v>19</v>
      </c>
      <c r="H93" s="108"/>
      <c r="I93" s="109"/>
      <c r="J93" s="110"/>
      <c r="K93" s="111"/>
      <c r="L93" s="109"/>
      <c r="M93" s="110"/>
      <c r="N93" s="111"/>
      <c r="O93" s="112"/>
      <c r="P93" s="110"/>
      <c r="Q93" s="111"/>
      <c r="R93" s="109"/>
      <c r="S93" s="110"/>
    </row>
    <row r="94" spans="1:19" ht="15.75" hidden="1" thickBot="1" x14ac:dyDescent="0.3">
      <c r="A94" s="68">
        <v>44</v>
      </c>
      <c r="B94" s="71">
        <v>3</v>
      </c>
      <c r="C94" s="106">
        <v>1</v>
      </c>
      <c r="D94" s="71">
        <v>0</v>
      </c>
      <c r="E94" s="96">
        <v>8000</v>
      </c>
      <c r="F94" s="96">
        <v>0.9</v>
      </c>
      <c r="G94" s="107">
        <v>20</v>
      </c>
      <c r="H94" s="108"/>
      <c r="I94" s="109"/>
      <c r="J94" s="110"/>
      <c r="K94" s="111"/>
      <c r="L94" s="109"/>
      <c r="M94" s="110"/>
      <c r="N94" s="111"/>
      <c r="O94" s="112"/>
      <c r="P94" s="110"/>
      <c r="Q94" s="111"/>
      <c r="R94" s="109"/>
      <c r="S94" s="110"/>
    </row>
    <row r="95" spans="1:19" ht="15.75" hidden="1" thickBot="1" x14ac:dyDescent="0.3">
      <c r="A95" s="68">
        <v>44</v>
      </c>
      <c r="B95" s="71">
        <v>3</v>
      </c>
      <c r="C95" s="106">
        <v>1</v>
      </c>
      <c r="D95" s="71">
        <v>0</v>
      </c>
      <c r="E95" s="96">
        <v>8000</v>
      </c>
      <c r="F95" s="96">
        <v>0.9</v>
      </c>
      <c r="G95" s="107">
        <v>21</v>
      </c>
      <c r="H95" s="108"/>
      <c r="I95" s="109"/>
      <c r="J95" s="110"/>
      <c r="K95" s="111"/>
      <c r="L95" s="109"/>
      <c r="M95" s="110"/>
      <c r="N95" s="111"/>
      <c r="O95" s="112"/>
      <c r="P95" s="110"/>
      <c r="Q95" s="111"/>
      <c r="R95" s="109"/>
      <c r="S95" s="110"/>
    </row>
    <row r="96" spans="1:19" ht="15.75" hidden="1" thickBot="1" x14ac:dyDescent="0.3">
      <c r="A96" s="68">
        <v>44</v>
      </c>
      <c r="B96" s="71">
        <v>3</v>
      </c>
      <c r="C96" s="106">
        <v>1</v>
      </c>
      <c r="D96" s="71">
        <v>0</v>
      </c>
      <c r="E96" s="96">
        <v>8000</v>
      </c>
      <c r="F96" s="96">
        <v>0.9</v>
      </c>
      <c r="G96" s="107">
        <v>22</v>
      </c>
      <c r="H96" s="108"/>
      <c r="I96" s="109"/>
      <c r="J96" s="110"/>
      <c r="K96" s="111"/>
      <c r="L96" s="109"/>
      <c r="M96" s="110"/>
      <c r="N96" s="111"/>
      <c r="O96" s="112"/>
      <c r="P96" s="110"/>
      <c r="Q96" s="111"/>
      <c r="R96" s="109"/>
      <c r="S96" s="110"/>
    </row>
    <row r="97" spans="1:19" ht="15.75" hidden="1" thickBot="1" x14ac:dyDescent="0.3">
      <c r="A97" s="68">
        <v>44</v>
      </c>
      <c r="B97" s="71">
        <v>3</v>
      </c>
      <c r="C97" s="106">
        <v>1</v>
      </c>
      <c r="D97" s="71">
        <v>0</v>
      </c>
      <c r="E97" s="96">
        <v>8000</v>
      </c>
      <c r="F97" s="96">
        <v>0.9</v>
      </c>
      <c r="G97" s="107">
        <v>23</v>
      </c>
      <c r="H97" s="108"/>
      <c r="I97" s="109"/>
      <c r="J97" s="110"/>
      <c r="K97" s="111"/>
      <c r="L97" s="109"/>
      <c r="M97" s="110"/>
      <c r="N97" s="111"/>
      <c r="O97" s="112"/>
      <c r="P97" s="110"/>
      <c r="Q97" s="111"/>
      <c r="R97" s="109"/>
      <c r="S97" s="110"/>
    </row>
    <row r="98" spans="1:19" ht="15.75" hidden="1" thickBot="1" x14ac:dyDescent="0.3">
      <c r="A98" s="68">
        <v>44</v>
      </c>
      <c r="B98" s="71">
        <v>3</v>
      </c>
      <c r="C98" s="106">
        <v>1</v>
      </c>
      <c r="D98" s="71">
        <v>0</v>
      </c>
      <c r="E98" s="96">
        <v>8000</v>
      </c>
      <c r="F98" s="96">
        <v>0.9</v>
      </c>
      <c r="G98" s="107">
        <v>24</v>
      </c>
      <c r="H98" s="108"/>
      <c r="I98" s="109"/>
      <c r="J98" s="110"/>
      <c r="K98" s="111"/>
      <c r="L98" s="109"/>
      <c r="M98" s="110"/>
      <c r="N98" s="111"/>
      <c r="O98" s="112"/>
      <c r="P98" s="110"/>
      <c r="Q98" s="111"/>
      <c r="R98" s="109"/>
      <c r="S98" s="110"/>
    </row>
    <row r="99" spans="1:19" ht="15.75" hidden="1" thickBot="1" x14ac:dyDescent="0.3">
      <c r="A99" s="68">
        <v>44</v>
      </c>
      <c r="B99" s="71">
        <v>3</v>
      </c>
      <c r="C99" s="106">
        <v>1</v>
      </c>
      <c r="D99" s="71">
        <v>0</v>
      </c>
      <c r="E99" s="96">
        <v>8000</v>
      </c>
      <c r="F99" s="96">
        <v>0.9</v>
      </c>
      <c r="G99" s="107">
        <v>25</v>
      </c>
      <c r="H99" s="108"/>
      <c r="I99" s="109"/>
      <c r="J99" s="110"/>
      <c r="K99" s="111"/>
      <c r="L99" s="109"/>
      <c r="M99" s="110"/>
      <c r="N99" s="111"/>
      <c r="O99" s="112"/>
      <c r="P99" s="110"/>
      <c r="Q99" s="111"/>
      <c r="R99" s="109"/>
      <c r="S99" s="110"/>
    </row>
    <row r="100" spans="1:19" ht="15.75" hidden="1" thickBot="1" x14ac:dyDescent="0.3">
      <c r="A100" s="68">
        <v>44</v>
      </c>
      <c r="B100" s="71">
        <v>3</v>
      </c>
      <c r="C100" s="106">
        <v>1</v>
      </c>
      <c r="D100" s="71">
        <v>0</v>
      </c>
      <c r="E100" s="96">
        <v>8000</v>
      </c>
      <c r="F100" s="96">
        <v>0.9</v>
      </c>
      <c r="G100" s="107">
        <v>26</v>
      </c>
      <c r="H100" s="108"/>
      <c r="I100" s="109"/>
      <c r="J100" s="110"/>
      <c r="K100" s="111"/>
      <c r="L100" s="109"/>
      <c r="M100" s="110"/>
      <c r="N100" s="111"/>
      <c r="O100" s="112"/>
      <c r="P100" s="110"/>
      <c r="Q100" s="111"/>
      <c r="R100" s="109"/>
      <c r="S100" s="110"/>
    </row>
    <row r="101" spans="1:19" ht="15.75" hidden="1" thickBot="1" x14ac:dyDescent="0.3">
      <c r="A101" s="68">
        <v>44</v>
      </c>
      <c r="B101" s="71">
        <v>3</v>
      </c>
      <c r="C101" s="106">
        <v>1</v>
      </c>
      <c r="D101" s="71">
        <v>0</v>
      </c>
      <c r="E101" s="96">
        <v>8000</v>
      </c>
      <c r="F101" s="96">
        <v>0.9</v>
      </c>
      <c r="G101" s="107">
        <v>27</v>
      </c>
      <c r="H101" s="108"/>
      <c r="I101" s="109"/>
      <c r="J101" s="110"/>
      <c r="K101" s="111"/>
      <c r="L101" s="109"/>
      <c r="M101" s="110"/>
      <c r="N101" s="111"/>
      <c r="O101" s="112"/>
      <c r="P101" s="110"/>
      <c r="Q101" s="111"/>
      <c r="R101" s="109"/>
      <c r="S101" s="110"/>
    </row>
    <row r="102" spans="1:19" ht="15.75" hidden="1" thickBot="1" x14ac:dyDescent="0.3">
      <c r="A102" s="68">
        <v>44</v>
      </c>
      <c r="B102" s="71">
        <v>3</v>
      </c>
      <c r="C102" s="106">
        <v>1</v>
      </c>
      <c r="D102" s="71">
        <v>0</v>
      </c>
      <c r="E102" s="96">
        <v>8000</v>
      </c>
      <c r="F102" s="96">
        <v>0.9</v>
      </c>
      <c r="G102" s="107">
        <v>28</v>
      </c>
      <c r="H102" s="108"/>
      <c r="I102" s="109"/>
      <c r="J102" s="110"/>
      <c r="K102" s="111"/>
      <c r="L102" s="109"/>
      <c r="M102" s="110"/>
      <c r="N102" s="111"/>
      <c r="O102" s="112"/>
      <c r="P102" s="110"/>
      <c r="Q102" s="111"/>
      <c r="R102" s="109"/>
      <c r="S102" s="110"/>
    </row>
    <row r="103" spans="1:19" ht="15.75" hidden="1" thickBot="1" x14ac:dyDescent="0.3">
      <c r="A103" s="68">
        <v>44</v>
      </c>
      <c r="B103" s="71">
        <v>3</v>
      </c>
      <c r="C103" s="106">
        <v>1</v>
      </c>
      <c r="D103" s="71">
        <v>0</v>
      </c>
      <c r="E103" s="96">
        <v>8000</v>
      </c>
      <c r="F103" s="96">
        <v>0.9</v>
      </c>
      <c r="G103" s="107">
        <v>29</v>
      </c>
      <c r="H103" s="108"/>
      <c r="I103" s="109"/>
      <c r="J103" s="110"/>
      <c r="K103" s="111"/>
      <c r="L103" s="109"/>
      <c r="M103" s="110"/>
      <c r="N103" s="111"/>
      <c r="O103" s="112"/>
      <c r="P103" s="110"/>
      <c r="Q103" s="111"/>
      <c r="R103" s="109"/>
      <c r="S103" s="110"/>
    </row>
    <row r="104" spans="1:19" ht="15.75" hidden="1" thickBot="1" x14ac:dyDescent="0.3">
      <c r="A104" s="68">
        <v>44</v>
      </c>
      <c r="B104" s="71">
        <v>3</v>
      </c>
      <c r="C104" s="106">
        <v>1</v>
      </c>
      <c r="D104" s="71">
        <v>0</v>
      </c>
      <c r="E104" s="96">
        <v>8000</v>
      </c>
      <c r="F104" s="96">
        <v>0.9</v>
      </c>
      <c r="G104" s="107">
        <v>30</v>
      </c>
      <c r="H104" s="108"/>
      <c r="I104" s="109"/>
      <c r="J104" s="110"/>
      <c r="K104" s="111"/>
      <c r="L104" s="109"/>
      <c r="M104" s="110"/>
      <c r="N104" s="111"/>
      <c r="O104" s="112"/>
      <c r="P104" s="110"/>
      <c r="Q104" s="111"/>
      <c r="R104" s="109"/>
      <c r="S104" s="110"/>
    </row>
    <row r="105" spans="1:19" ht="15.75" hidden="1" thickBot="1" x14ac:dyDescent="0.3">
      <c r="A105" s="68">
        <v>44</v>
      </c>
      <c r="B105" s="71">
        <v>3</v>
      </c>
      <c r="C105" s="106">
        <v>1</v>
      </c>
      <c r="D105" s="71">
        <v>0</v>
      </c>
      <c r="E105" s="96">
        <v>8000</v>
      </c>
      <c r="F105" s="96">
        <v>0.9</v>
      </c>
      <c r="G105" s="107">
        <v>31</v>
      </c>
      <c r="H105" s="108"/>
      <c r="I105" s="109"/>
      <c r="J105" s="110"/>
      <c r="K105" s="111"/>
      <c r="L105" s="109"/>
      <c r="M105" s="110"/>
      <c r="N105" s="111"/>
      <c r="O105" s="112"/>
      <c r="P105" s="110"/>
      <c r="Q105" s="111"/>
      <c r="R105" s="109"/>
      <c r="S105" s="110"/>
    </row>
    <row r="106" spans="1:19" ht="15.75" hidden="1" thickBot="1" x14ac:dyDescent="0.3">
      <c r="A106" s="68">
        <v>44</v>
      </c>
      <c r="B106" s="71">
        <v>3</v>
      </c>
      <c r="C106" s="106">
        <v>1</v>
      </c>
      <c r="D106" s="71">
        <v>0</v>
      </c>
      <c r="E106" s="96">
        <v>8000</v>
      </c>
      <c r="F106" s="96">
        <v>0.9</v>
      </c>
      <c r="G106" s="107">
        <v>32</v>
      </c>
      <c r="H106" s="108"/>
      <c r="I106" s="109"/>
      <c r="J106" s="110"/>
      <c r="K106" s="111"/>
      <c r="L106" s="109"/>
      <c r="M106" s="110"/>
      <c r="N106" s="111"/>
      <c r="O106" s="112"/>
      <c r="P106" s="110"/>
      <c r="Q106" s="111"/>
      <c r="R106" s="109"/>
      <c r="S106" s="110"/>
    </row>
    <row r="107" spans="1:19" ht="15.75" hidden="1" thickBot="1" x14ac:dyDescent="0.3">
      <c r="A107" s="68">
        <v>44</v>
      </c>
      <c r="B107" s="71">
        <v>3</v>
      </c>
      <c r="C107" s="106">
        <v>1</v>
      </c>
      <c r="D107" s="71">
        <v>0</v>
      </c>
      <c r="E107" s="96">
        <v>8000</v>
      </c>
      <c r="F107" s="96">
        <v>0.9</v>
      </c>
      <c r="G107" s="107">
        <v>33</v>
      </c>
      <c r="H107" s="108"/>
      <c r="I107" s="109"/>
      <c r="J107" s="110"/>
      <c r="K107" s="111"/>
      <c r="L107" s="109"/>
      <c r="M107" s="110"/>
      <c r="N107" s="111"/>
      <c r="O107" s="112"/>
      <c r="P107" s="110"/>
      <c r="Q107" s="111"/>
      <c r="R107" s="109"/>
      <c r="S107" s="110"/>
    </row>
    <row r="108" spans="1:19" ht="15.75" hidden="1" thickBot="1" x14ac:dyDescent="0.3">
      <c r="A108" s="68">
        <v>44</v>
      </c>
      <c r="B108" s="71">
        <v>3</v>
      </c>
      <c r="C108" s="106">
        <v>1</v>
      </c>
      <c r="D108" s="71">
        <v>0</v>
      </c>
      <c r="E108" s="96">
        <v>8000</v>
      </c>
      <c r="F108" s="96">
        <v>0.9</v>
      </c>
      <c r="G108" s="107">
        <v>34</v>
      </c>
      <c r="H108" s="108"/>
      <c r="I108" s="109"/>
      <c r="J108" s="110"/>
      <c r="K108" s="111"/>
      <c r="L108" s="109"/>
      <c r="M108" s="110"/>
      <c r="N108" s="111"/>
      <c r="O108" s="112"/>
      <c r="P108" s="110"/>
      <c r="Q108" s="111"/>
      <c r="R108" s="109"/>
      <c r="S108" s="110"/>
    </row>
    <row r="109" spans="1:19" ht="15.75" hidden="1" thickBot="1" x14ac:dyDescent="0.3">
      <c r="A109" s="68">
        <v>44</v>
      </c>
      <c r="B109" s="71">
        <v>3</v>
      </c>
      <c r="C109" s="106">
        <v>1</v>
      </c>
      <c r="D109" s="71">
        <v>0</v>
      </c>
      <c r="E109" s="96">
        <v>8000</v>
      </c>
      <c r="F109" s="96">
        <v>0.9</v>
      </c>
      <c r="G109" s="107">
        <v>35</v>
      </c>
      <c r="H109" s="108"/>
      <c r="I109" s="109"/>
      <c r="J109" s="110"/>
      <c r="K109" s="111"/>
      <c r="L109" s="109"/>
      <c r="M109" s="110"/>
      <c r="N109" s="111"/>
      <c r="O109" s="112"/>
      <c r="P109" s="110"/>
      <c r="Q109" s="111"/>
      <c r="R109" s="109"/>
      <c r="S109" s="110"/>
    </row>
    <row r="110" spans="1:19" ht="15.75" hidden="1" thickBot="1" x14ac:dyDescent="0.3">
      <c r="A110" s="68">
        <v>44</v>
      </c>
      <c r="B110" s="71">
        <v>3</v>
      </c>
      <c r="C110" s="106">
        <v>1</v>
      </c>
      <c r="D110" s="71">
        <v>0</v>
      </c>
      <c r="E110" s="96">
        <v>8000</v>
      </c>
      <c r="F110" s="96">
        <v>0.9</v>
      </c>
      <c r="G110" s="107">
        <v>36</v>
      </c>
      <c r="H110" s="108"/>
      <c r="I110" s="109"/>
      <c r="J110" s="110"/>
      <c r="K110" s="111"/>
      <c r="L110" s="109"/>
      <c r="M110" s="110"/>
      <c r="N110" s="111"/>
      <c r="O110" s="112"/>
      <c r="P110" s="110"/>
      <c r="Q110" s="111"/>
      <c r="R110" s="109"/>
      <c r="S110" s="110"/>
    </row>
    <row r="111" spans="1:19" ht="15.75" hidden="1" thickBot="1" x14ac:dyDescent="0.3">
      <c r="A111" s="68">
        <v>44</v>
      </c>
      <c r="B111" s="71">
        <v>3</v>
      </c>
      <c r="C111" s="106">
        <v>1</v>
      </c>
      <c r="D111" s="71">
        <v>0</v>
      </c>
      <c r="E111" s="96">
        <v>8000</v>
      </c>
      <c r="F111" s="96">
        <v>0.9</v>
      </c>
      <c r="G111" s="107">
        <v>37</v>
      </c>
      <c r="H111" s="108"/>
      <c r="I111" s="109"/>
      <c r="J111" s="110"/>
      <c r="K111" s="111"/>
      <c r="L111" s="109"/>
      <c r="M111" s="110"/>
      <c r="N111" s="111"/>
      <c r="O111" s="112"/>
      <c r="P111" s="110"/>
      <c r="Q111" s="111"/>
      <c r="R111" s="109"/>
      <c r="S111" s="110"/>
    </row>
    <row r="112" spans="1:19" ht="15.75" hidden="1" thickBot="1" x14ac:dyDescent="0.3">
      <c r="A112" s="68">
        <v>44</v>
      </c>
      <c r="B112" s="71">
        <v>3</v>
      </c>
      <c r="C112" s="106">
        <v>1</v>
      </c>
      <c r="D112" s="71">
        <v>0</v>
      </c>
      <c r="E112" s="96">
        <v>8000</v>
      </c>
      <c r="F112" s="96">
        <v>0.9</v>
      </c>
      <c r="G112" s="107">
        <v>38</v>
      </c>
      <c r="H112" s="108"/>
      <c r="I112" s="109"/>
      <c r="J112" s="110"/>
      <c r="K112" s="111"/>
      <c r="L112" s="109"/>
      <c r="M112" s="110"/>
      <c r="N112" s="111"/>
      <c r="O112" s="112"/>
      <c r="P112" s="110"/>
      <c r="Q112" s="111"/>
      <c r="R112" s="109"/>
      <c r="S112" s="110"/>
    </row>
    <row r="113" spans="1:19" ht="15.75" hidden="1" thickBot="1" x14ac:dyDescent="0.3">
      <c r="A113" s="68">
        <v>44</v>
      </c>
      <c r="B113" s="71">
        <v>3</v>
      </c>
      <c r="C113" s="106">
        <v>1</v>
      </c>
      <c r="D113" s="71">
        <v>0</v>
      </c>
      <c r="E113" s="96">
        <v>8000</v>
      </c>
      <c r="F113" s="96">
        <v>0.9</v>
      </c>
      <c r="G113" s="107">
        <v>39</v>
      </c>
      <c r="H113" s="108"/>
      <c r="I113" s="109"/>
      <c r="J113" s="110"/>
      <c r="K113" s="111"/>
      <c r="L113" s="109"/>
      <c r="M113" s="110"/>
      <c r="N113" s="111"/>
      <c r="O113" s="112"/>
      <c r="P113" s="110"/>
      <c r="Q113" s="111"/>
      <c r="R113" s="109"/>
      <c r="S113" s="110"/>
    </row>
    <row r="114" spans="1:19" ht="15.75" hidden="1" thickBot="1" x14ac:dyDescent="0.3">
      <c r="A114" s="68">
        <v>44</v>
      </c>
      <c r="B114" s="71">
        <v>3</v>
      </c>
      <c r="C114" s="106">
        <v>1</v>
      </c>
      <c r="D114" s="71">
        <v>0</v>
      </c>
      <c r="E114" s="96">
        <v>8000</v>
      </c>
      <c r="F114" s="96">
        <v>0.9</v>
      </c>
      <c r="G114" s="107">
        <v>40</v>
      </c>
      <c r="H114" s="108"/>
      <c r="I114" s="109"/>
      <c r="J114" s="110"/>
      <c r="K114" s="111"/>
      <c r="L114" s="109"/>
      <c r="M114" s="110"/>
      <c r="N114" s="111"/>
      <c r="O114" s="112"/>
      <c r="P114" s="110"/>
      <c r="Q114" s="111"/>
      <c r="R114" s="109"/>
      <c r="S114" s="110"/>
    </row>
    <row r="115" spans="1:19" ht="15.75" hidden="1" thickBot="1" x14ac:dyDescent="0.3">
      <c r="A115" s="68">
        <v>44</v>
      </c>
      <c r="B115" s="71">
        <v>3</v>
      </c>
      <c r="C115" s="106">
        <v>1</v>
      </c>
      <c r="D115" s="71">
        <v>0</v>
      </c>
      <c r="E115" s="96">
        <v>8000</v>
      </c>
      <c r="F115" s="96">
        <v>0.9</v>
      </c>
      <c r="G115" s="107">
        <v>41</v>
      </c>
      <c r="H115" s="108"/>
      <c r="I115" s="109"/>
      <c r="J115" s="110"/>
      <c r="K115" s="111"/>
      <c r="L115" s="109"/>
      <c r="M115" s="110"/>
      <c r="N115" s="111"/>
      <c r="O115" s="112"/>
      <c r="P115" s="110"/>
      <c r="Q115" s="111"/>
      <c r="R115" s="109"/>
      <c r="S115" s="110"/>
    </row>
    <row r="116" spans="1:19" ht="15.75" hidden="1" thickBot="1" x14ac:dyDescent="0.3">
      <c r="A116" s="68">
        <v>44</v>
      </c>
      <c r="B116" s="71">
        <v>3</v>
      </c>
      <c r="C116" s="106">
        <v>1</v>
      </c>
      <c r="D116" s="71">
        <v>0</v>
      </c>
      <c r="E116" s="96">
        <v>8000</v>
      </c>
      <c r="F116" s="96">
        <v>0.9</v>
      </c>
      <c r="G116" s="107">
        <v>42</v>
      </c>
      <c r="H116" s="108"/>
      <c r="I116" s="109"/>
      <c r="J116" s="110"/>
      <c r="K116" s="111"/>
      <c r="L116" s="109"/>
      <c r="M116" s="110"/>
      <c r="N116" s="111"/>
      <c r="O116" s="112"/>
      <c r="P116" s="110"/>
      <c r="Q116" s="111"/>
      <c r="R116" s="109"/>
      <c r="S116" s="110"/>
    </row>
    <row r="117" spans="1:19" ht="15.75" hidden="1" thickBot="1" x14ac:dyDescent="0.3">
      <c r="A117" s="68">
        <v>44</v>
      </c>
      <c r="B117" s="71">
        <v>3</v>
      </c>
      <c r="C117" s="106">
        <v>1</v>
      </c>
      <c r="D117" s="71">
        <v>0</v>
      </c>
      <c r="E117" s="96">
        <v>8000</v>
      </c>
      <c r="F117" s="96">
        <v>0.9</v>
      </c>
      <c r="G117" s="107">
        <v>43</v>
      </c>
      <c r="H117" s="108"/>
      <c r="I117" s="109"/>
      <c r="J117" s="110"/>
      <c r="K117" s="111"/>
      <c r="L117" s="109"/>
      <c r="M117" s="110"/>
      <c r="N117" s="111"/>
      <c r="O117" s="112"/>
      <c r="P117" s="110"/>
      <c r="Q117" s="111"/>
      <c r="R117" s="109"/>
      <c r="S117" s="110"/>
    </row>
    <row r="118" spans="1:19" ht="15.75" hidden="1" thickBot="1" x14ac:dyDescent="0.3">
      <c r="A118" s="68">
        <v>44</v>
      </c>
      <c r="B118" s="71">
        <v>3</v>
      </c>
      <c r="C118" s="106">
        <v>1</v>
      </c>
      <c r="D118" s="71">
        <v>0</v>
      </c>
      <c r="E118" s="96">
        <v>8000</v>
      </c>
      <c r="F118" s="96">
        <v>0.9</v>
      </c>
      <c r="G118" s="107">
        <v>44</v>
      </c>
      <c r="H118" s="108"/>
      <c r="I118" s="109"/>
      <c r="J118" s="110"/>
      <c r="K118" s="111"/>
      <c r="L118" s="109"/>
      <c r="M118" s="110"/>
      <c r="N118" s="111"/>
      <c r="O118" s="112"/>
      <c r="P118" s="110"/>
      <c r="Q118" s="111"/>
      <c r="R118" s="109"/>
      <c r="S118" s="110"/>
    </row>
    <row r="119" spans="1:19" ht="15.75" hidden="1" thickBot="1" x14ac:dyDescent="0.3">
      <c r="A119" s="68">
        <v>44</v>
      </c>
      <c r="B119" s="71">
        <v>3</v>
      </c>
      <c r="C119" s="106">
        <v>1</v>
      </c>
      <c r="D119" s="71">
        <v>0</v>
      </c>
      <c r="E119" s="96">
        <v>8000</v>
      </c>
      <c r="F119" s="96">
        <v>0.9</v>
      </c>
      <c r="G119" s="107">
        <v>45</v>
      </c>
      <c r="H119" s="108"/>
      <c r="I119" s="109"/>
      <c r="J119" s="110"/>
      <c r="K119" s="111"/>
      <c r="L119" s="109"/>
      <c r="M119" s="110"/>
      <c r="N119" s="111"/>
      <c r="O119" s="112"/>
      <c r="P119" s="110"/>
      <c r="Q119" s="111"/>
      <c r="R119" s="109"/>
      <c r="S119" s="110"/>
    </row>
    <row r="120" spans="1:19" ht="15.75" hidden="1" thickBot="1" x14ac:dyDescent="0.3">
      <c r="A120" s="68">
        <v>44</v>
      </c>
      <c r="B120" s="71">
        <v>3</v>
      </c>
      <c r="C120" s="106">
        <v>1</v>
      </c>
      <c r="D120" s="71">
        <v>0</v>
      </c>
      <c r="E120" s="96">
        <v>8000</v>
      </c>
      <c r="F120" s="96">
        <v>0.9</v>
      </c>
      <c r="G120" s="107">
        <v>46</v>
      </c>
      <c r="H120" s="108"/>
      <c r="I120" s="109"/>
      <c r="J120" s="110"/>
      <c r="K120" s="111"/>
      <c r="L120" s="109"/>
      <c r="M120" s="110"/>
      <c r="N120" s="111"/>
      <c r="O120" s="112"/>
      <c r="P120" s="110"/>
      <c r="Q120" s="111"/>
      <c r="R120" s="109"/>
      <c r="S120" s="110"/>
    </row>
    <row r="121" spans="1:19" ht="15.75" hidden="1" thickBot="1" x14ac:dyDescent="0.3">
      <c r="A121" s="68">
        <v>44</v>
      </c>
      <c r="B121" s="71">
        <v>3</v>
      </c>
      <c r="C121" s="106">
        <v>1</v>
      </c>
      <c r="D121" s="71">
        <v>0</v>
      </c>
      <c r="E121" s="96">
        <v>8000</v>
      </c>
      <c r="F121" s="96">
        <v>0.9</v>
      </c>
      <c r="G121" s="107">
        <v>47</v>
      </c>
      <c r="H121" s="108"/>
      <c r="I121" s="109"/>
      <c r="J121" s="110"/>
      <c r="K121" s="111"/>
      <c r="L121" s="109"/>
      <c r="M121" s="110"/>
      <c r="N121" s="111"/>
      <c r="O121" s="112"/>
      <c r="P121" s="110"/>
      <c r="Q121" s="111"/>
      <c r="R121" s="109"/>
      <c r="S121" s="110"/>
    </row>
    <row r="122" spans="1:19" ht="15.75" hidden="1" thickBot="1" x14ac:dyDescent="0.3">
      <c r="A122" s="68">
        <v>44</v>
      </c>
      <c r="B122" s="71">
        <v>3</v>
      </c>
      <c r="C122" s="106">
        <v>1</v>
      </c>
      <c r="D122" s="71">
        <v>0</v>
      </c>
      <c r="E122" s="96">
        <v>8000</v>
      </c>
      <c r="F122" s="96">
        <v>0.9</v>
      </c>
      <c r="G122" s="107">
        <v>48</v>
      </c>
      <c r="H122" s="108"/>
      <c r="I122" s="109"/>
      <c r="J122" s="110"/>
      <c r="K122" s="111"/>
      <c r="L122" s="109"/>
      <c r="M122" s="110"/>
      <c r="N122" s="111"/>
      <c r="O122" s="112"/>
      <c r="P122" s="110"/>
      <c r="Q122" s="111"/>
      <c r="R122" s="109"/>
      <c r="S122" s="110"/>
    </row>
    <row r="123" spans="1:19" ht="15.75" hidden="1" thickBot="1" x14ac:dyDescent="0.3">
      <c r="A123" s="68">
        <v>44</v>
      </c>
      <c r="B123" s="71">
        <v>3</v>
      </c>
      <c r="C123" s="106">
        <v>1</v>
      </c>
      <c r="D123" s="71">
        <v>0</v>
      </c>
      <c r="E123" s="96">
        <v>8000</v>
      </c>
      <c r="F123" s="96">
        <v>0.9</v>
      </c>
      <c r="G123" s="107">
        <v>49</v>
      </c>
      <c r="H123" s="108"/>
      <c r="I123" s="109"/>
      <c r="J123" s="110"/>
      <c r="K123" s="111"/>
      <c r="L123" s="109"/>
      <c r="M123" s="110"/>
      <c r="N123" s="111"/>
      <c r="O123" s="112"/>
      <c r="P123" s="110"/>
      <c r="Q123" s="111"/>
      <c r="R123" s="109"/>
      <c r="S123" s="110"/>
    </row>
    <row r="124" spans="1:19" ht="15.75" hidden="1" thickBot="1" x14ac:dyDescent="0.3">
      <c r="A124" s="68">
        <v>44</v>
      </c>
      <c r="B124" s="71">
        <v>3</v>
      </c>
      <c r="C124" s="106">
        <v>1</v>
      </c>
      <c r="D124" s="71">
        <v>0</v>
      </c>
      <c r="E124" s="96">
        <v>8000</v>
      </c>
      <c r="F124" s="96">
        <v>0.9</v>
      </c>
      <c r="G124" s="107">
        <v>50</v>
      </c>
      <c r="H124" s="108"/>
      <c r="I124" s="109"/>
      <c r="J124" s="110"/>
      <c r="K124" s="111"/>
      <c r="L124" s="109"/>
      <c r="M124" s="110"/>
      <c r="N124" s="111"/>
      <c r="O124" s="112"/>
      <c r="P124" s="110"/>
      <c r="Q124" s="111"/>
      <c r="R124" s="109"/>
      <c r="S124" s="110"/>
    </row>
    <row r="125" spans="1:19" ht="15.75" hidden="1" thickBot="1" x14ac:dyDescent="0.3">
      <c r="A125" s="68">
        <v>44</v>
      </c>
      <c r="B125" s="71">
        <v>3</v>
      </c>
      <c r="C125" s="106">
        <v>1</v>
      </c>
      <c r="D125" s="71">
        <v>0</v>
      </c>
      <c r="E125" s="96">
        <v>8000</v>
      </c>
      <c r="F125" s="96">
        <v>0.9</v>
      </c>
      <c r="G125" s="107">
        <v>51</v>
      </c>
      <c r="H125" s="108"/>
      <c r="I125" s="109"/>
      <c r="J125" s="110"/>
      <c r="K125" s="111"/>
      <c r="L125" s="109"/>
      <c r="M125" s="110"/>
      <c r="N125" s="111"/>
      <c r="O125" s="112"/>
      <c r="P125" s="110"/>
      <c r="Q125" s="111"/>
      <c r="R125" s="109"/>
      <c r="S125" s="110"/>
    </row>
    <row r="126" spans="1:19" ht="15.75" hidden="1" thickBot="1" x14ac:dyDescent="0.3">
      <c r="A126" s="68">
        <v>44</v>
      </c>
      <c r="B126" s="71">
        <v>3</v>
      </c>
      <c r="C126" s="106">
        <v>1</v>
      </c>
      <c r="D126" s="71">
        <v>0</v>
      </c>
      <c r="E126" s="96">
        <v>8000</v>
      </c>
      <c r="F126" s="96">
        <v>0.9</v>
      </c>
      <c r="G126" s="107">
        <v>52</v>
      </c>
      <c r="H126" s="108"/>
      <c r="I126" s="109"/>
      <c r="J126" s="110"/>
      <c r="K126" s="111"/>
      <c r="L126" s="109"/>
      <c r="M126" s="110"/>
      <c r="N126" s="111"/>
      <c r="O126" s="112"/>
      <c r="P126" s="110"/>
      <c r="Q126" s="111"/>
      <c r="R126" s="109"/>
      <c r="S126" s="110"/>
    </row>
    <row r="127" spans="1:19" ht="15.75" hidden="1" thickBot="1" x14ac:dyDescent="0.3">
      <c r="A127" s="68">
        <v>44</v>
      </c>
      <c r="B127" s="71">
        <v>3</v>
      </c>
      <c r="C127" s="106">
        <v>1</v>
      </c>
      <c r="D127" s="71">
        <v>0</v>
      </c>
      <c r="E127" s="96">
        <v>8000</v>
      </c>
      <c r="F127" s="96">
        <v>0.9</v>
      </c>
      <c r="G127" s="107">
        <v>53</v>
      </c>
      <c r="H127" s="108"/>
      <c r="I127" s="109"/>
      <c r="J127" s="110"/>
      <c r="K127" s="111"/>
      <c r="L127" s="109"/>
      <c r="M127" s="110"/>
      <c r="N127" s="111"/>
      <c r="O127" s="112"/>
      <c r="P127" s="110"/>
      <c r="Q127" s="111"/>
      <c r="R127" s="109"/>
      <c r="S127" s="110"/>
    </row>
    <row r="128" spans="1:19" ht="15.75" hidden="1" thickBot="1" x14ac:dyDescent="0.3">
      <c r="A128" s="68">
        <v>44</v>
      </c>
      <c r="B128" s="71">
        <v>3</v>
      </c>
      <c r="C128" s="106">
        <v>1</v>
      </c>
      <c r="D128" s="71">
        <v>0</v>
      </c>
      <c r="E128" s="96">
        <v>8000</v>
      </c>
      <c r="F128" s="96">
        <v>0.9</v>
      </c>
      <c r="G128" s="107">
        <v>54</v>
      </c>
      <c r="H128" s="108"/>
      <c r="I128" s="109"/>
      <c r="J128" s="110"/>
      <c r="K128" s="111"/>
      <c r="L128" s="109"/>
      <c r="M128" s="110"/>
      <c r="N128" s="111"/>
      <c r="O128" s="112"/>
      <c r="P128" s="110"/>
      <c r="Q128" s="111"/>
      <c r="R128" s="109"/>
      <c r="S128" s="110"/>
    </row>
    <row r="129" spans="1:19" ht="15.75" hidden="1" thickBot="1" x14ac:dyDescent="0.3">
      <c r="A129" s="68">
        <v>44</v>
      </c>
      <c r="B129" s="71">
        <v>3</v>
      </c>
      <c r="C129" s="106">
        <v>1</v>
      </c>
      <c r="D129" s="71">
        <v>0</v>
      </c>
      <c r="E129" s="96">
        <v>8000</v>
      </c>
      <c r="F129" s="96">
        <v>0.9</v>
      </c>
      <c r="G129" s="107">
        <v>55</v>
      </c>
      <c r="H129" s="108"/>
      <c r="I129" s="109"/>
      <c r="J129" s="110"/>
      <c r="K129" s="111"/>
      <c r="L129" s="109"/>
      <c r="M129" s="110"/>
      <c r="N129" s="111"/>
      <c r="O129" s="112"/>
      <c r="P129" s="110"/>
      <c r="Q129" s="111"/>
      <c r="R129" s="109"/>
      <c r="S129" s="110"/>
    </row>
    <row r="130" spans="1:19" ht="15.75" hidden="1" thickBot="1" x14ac:dyDescent="0.3">
      <c r="A130" s="68">
        <v>44</v>
      </c>
      <c r="B130" s="71">
        <v>3</v>
      </c>
      <c r="C130" s="106">
        <v>1</v>
      </c>
      <c r="D130" s="71">
        <v>0</v>
      </c>
      <c r="E130" s="96">
        <v>8000</v>
      </c>
      <c r="F130" s="96">
        <v>0.9</v>
      </c>
      <c r="G130" s="107">
        <v>56</v>
      </c>
      <c r="H130" s="108"/>
      <c r="I130" s="109"/>
      <c r="J130" s="110"/>
      <c r="K130" s="111"/>
      <c r="L130" s="109"/>
      <c r="M130" s="110"/>
      <c r="N130" s="111"/>
      <c r="O130" s="112"/>
      <c r="P130" s="110"/>
      <c r="Q130" s="111"/>
      <c r="R130" s="109"/>
      <c r="S130" s="110"/>
    </row>
    <row r="131" spans="1:19" ht="15.75" hidden="1" thickBot="1" x14ac:dyDescent="0.3">
      <c r="A131" s="68">
        <v>44</v>
      </c>
      <c r="B131" s="71">
        <v>3</v>
      </c>
      <c r="C131" s="106">
        <v>1</v>
      </c>
      <c r="D131" s="71">
        <v>0</v>
      </c>
      <c r="E131" s="96">
        <v>8000</v>
      </c>
      <c r="F131" s="96">
        <v>0.9</v>
      </c>
      <c r="G131" s="107">
        <v>57</v>
      </c>
      <c r="H131" s="108"/>
      <c r="I131" s="109"/>
      <c r="J131" s="110"/>
      <c r="K131" s="111"/>
      <c r="L131" s="109"/>
      <c r="M131" s="110"/>
      <c r="N131" s="111"/>
      <c r="O131" s="112"/>
      <c r="P131" s="110"/>
      <c r="Q131" s="111"/>
      <c r="R131" s="109"/>
      <c r="S131" s="110"/>
    </row>
    <row r="132" spans="1:19" ht="15.75" hidden="1" thickBot="1" x14ac:dyDescent="0.3">
      <c r="A132" s="68">
        <v>44</v>
      </c>
      <c r="B132" s="71">
        <v>3</v>
      </c>
      <c r="C132" s="106">
        <v>1</v>
      </c>
      <c r="D132" s="71">
        <v>0</v>
      </c>
      <c r="E132" s="96">
        <v>8000</v>
      </c>
      <c r="F132" s="96">
        <v>0.9</v>
      </c>
      <c r="G132" s="107">
        <v>58</v>
      </c>
      <c r="H132" s="108"/>
      <c r="I132" s="109"/>
      <c r="J132" s="110"/>
      <c r="K132" s="111"/>
      <c r="L132" s="109"/>
      <c r="M132" s="110"/>
      <c r="N132" s="111"/>
      <c r="O132" s="112"/>
      <c r="P132" s="110"/>
      <c r="Q132" s="111"/>
      <c r="R132" s="109"/>
      <c r="S132" s="110"/>
    </row>
    <row r="133" spans="1:19" ht="15.75" hidden="1" thickBot="1" x14ac:dyDescent="0.3">
      <c r="A133" s="68">
        <v>44</v>
      </c>
      <c r="B133" s="71">
        <v>3</v>
      </c>
      <c r="C133" s="106">
        <v>1</v>
      </c>
      <c r="D133" s="71">
        <v>0</v>
      </c>
      <c r="E133" s="96">
        <v>8000</v>
      </c>
      <c r="F133" s="96">
        <v>0.9</v>
      </c>
      <c r="G133" s="107">
        <v>59</v>
      </c>
      <c r="H133" s="108"/>
      <c r="I133" s="109"/>
      <c r="J133" s="110"/>
      <c r="K133" s="111"/>
      <c r="L133" s="109"/>
      <c r="M133" s="110"/>
      <c r="N133" s="111"/>
      <c r="O133" s="112"/>
      <c r="P133" s="110"/>
      <c r="Q133" s="111"/>
      <c r="R133" s="109"/>
      <c r="S133" s="110"/>
    </row>
    <row r="134" spans="1:19" ht="15.75" hidden="1" thickBot="1" x14ac:dyDescent="0.3">
      <c r="A134" s="68">
        <v>44</v>
      </c>
      <c r="B134" s="71">
        <v>3</v>
      </c>
      <c r="C134" s="106">
        <v>1</v>
      </c>
      <c r="D134" s="71">
        <v>0</v>
      </c>
      <c r="E134" s="96">
        <v>8000</v>
      </c>
      <c r="F134" s="96">
        <v>0.9</v>
      </c>
      <c r="G134" s="107">
        <v>60</v>
      </c>
      <c r="H134" s="108"/>
      <c r="I134" s="109"/>
      <c r="J134" s="110"/>
      <c r="K134" s="111"/>
      <c r="L134" s="109"/>
      <c r="M134" s="110"/>
      <c r="N134" s="111"/>
      <c r="O134" s="112"/>
      <c r="P134" s="110"/>
      <c r="Q134" s="111"/>
      <c r="R134" s="109"/>
      <c r="S134" s="110"/>
    </row>
    <row r="135" spans="1:19" ht="15.75" hidden="1" thickBot="1" x14ac:dyDescent="0.3">
      <c r="A135" s="68">
        <v>44</v>
      </c>
      <c r="B135" s="71">
        <v>3</v>
      </c>
      <c r="C135" s="106">
        <v>1</v>
      </c>
      <c r="D135" s="71">
        <v>0</v>
      </c>
      <c r="E135" s="96">
        <v>8000</v>
      </c>
      <c r="F135" s="96">
        <v>0.9</v>
      </c>
      <c r="G135" s="107">
        <v>61</v>
      </c>
      <c r="H135" s="108"/>
      <c r="I135" s="109"/>
      <c r="J135" s="110"/>
      <c r="K135" s="111"/>
      <c r="L135" s="109"/>
      <c r="M135" s="110"/>
      <c r="N135" s="111"/>
      <c r="O135" s="112"/>
      <c r="P135" s="110"/>
      <c r="Q135" s="111"/>
      <c r="R135" s="109"/>
      <c r="S135" s="110"/>
    </row>
    <row r="136" spans="1:19" ht="15.75" hidden="1" thickBot="1" x14ac:dyDescent="0.3">
      <c r="A136" s="68">
        <v>44</v>
      </c>
      <c r="B136" s="71">
        <v>3</v>
      </c>
      <c r="C136" s="106">
        <v>1</v>
      </c>
      <c r="D136" s="71">
        <v>0</v>
      </c>
      <c r="E136" s="96">
        <v>8000</v>
      </c>
      <c r="F136" s="96">
        <v>0.9</v>
      </c>
      <c r="G136" s="107">
        <v>62</v>
      </c>
      <c r="H136" s="108"/>
      <c r="I136" s="109"/>
      <c r="J136" s="110"/>
      <c r="K136" s="111"/>
      <c r="L136" s="109"/>
      <c r="M136" s="110"/>
      <c r="N136" s="111"/>
      <c r="O136" s="112"/>
      <c r="P136" s="110"/>
      <c r="Q136" s="111"/>
      <c r="R136" s="109"/>
      <c r="S136" s="110"/>
    </row>
    <row r="137" spans="1:19" ht="15.75" hidden="1" thickBot="1" x14ac:dyDescent="0.3">
      <c r="A137" s="68">
        <v>44</v>
      </c>
      <c r="B137" s="71">
        <v>3</v>
      </c>
      <c r="C137" s="106">
        <v>1</v>
      </c>
      <c r="D137" s="71">
        <v>0</v>
      </c>
      <c r="E137" s="96">
        <v>8000</v>
      </c>
      <c r="F137" s="96">
        <v>0.9</v>
      </c>
      <c r="G137" s="107">
        <v>63</v>
      </c>
      <c r="H137" s="108"/>
      <c r="I137" s="109"/>
      <c r="J137" s="110"/>
      <c r="K137" s="111"/>
      <c r="L137" s="109"/>
      <c r="M137" s="110"/>
      <c r="N137" s="111"/>
      <c r="O137" s="112"/>
      <c r="P137" s="110"/>
      <c r="Q137" s="111"/>
      <c r="R137" s="109"/>
      <c r="S137" s="110"/>
    </row>
    <row r="138" spans="1:19" ht="15.75" hidden="1" thickBot="1" x14ac:dyDescent="0.3">
      <c r="A138" s="68">
        <v>44</v>
      </c>
      <c r="B138" s="71">
        <v>3</v>
      </c>
      <c r="C138" s="106">
        <v>1</v>
      </c>
      <c r="D138" s="71">
        <v>0</v>
      </c>
      <c r="E138" s="96">
        <v>8000</v>
      </c>
      <c r="F138" s="96">
        <v>0.9</v>
      </c>
      <c r="G138" s="107">
        <v>64</v>
      </c>
      <c r="H138" s="108"/>
      <c r="I138" s="109"/>
      <c r="J138" s="110"/>
      <c r="K138" s="111"/>
      <c r="L138" s="109"/>
      <c r="M138" s="110"/>
      <c r="N138" s="111"/>
      <c r="O138" s="112"/>
      <c r="P138" s="110"/>
      <c r="Q138" s="111"/>
      <c r="R138" s="109"/>
      <c r="S138" s="110"/>
    </row>
    <row r="139" spans="1:19" ht="15.75" hidden="1" thickBot="1" x14ac:dyDescent="0.3">
      <c r="A139" s="68">
        <v>44</v>
      </c>
      <c r="B139" s="71">
        <v>3</v>
      </c>
      <c r="C139" s="106">
        <v>1</v>
      </c>
      <c r="D139" s="71">
        <v>0</v>
      </c>
      <c r="E139" s="96">
        <v>8000</v>
      </c>
      <c r="F139" s="96">
        <v>0.9</v>
      </c>
      <c r="G139" s="107">
        <v>65</v>
      </c>
      <c r="H139" s="108"/>
      <c r="I139" s="109"/>
      <c r="J139" s="110"/>
      <c r="K139" s="111"/>
      <c r="L139" s="109"/>
      <c r="M139" s="110"/>
      <c r="N139" s="111"/>
      <c r="O139" s="112"/>
      <c r="P139" s="110"/>
      <c r="Q139" s="111"/>
      <c r="R139" s="109"/>
      <c r="S139" s="110"/>
    </row>
    <row r="140" spans="1:19" ht="15.75" hidden="1" thickBot="1" x14ac:dyDescent="0.3">
      <c r="A140" s="68">
        <v>44</v>
      </c>
      <c r="B140" s="71">
        <v>3</v>
      </c>
      <c r="C140" s="106">
        <v>1</v>
      </c>
      <c r="D140" s="71">
        <v>0</v>
      </c>
      <c r="E140" s="96">
        <v>8000</v>
      </c>
      <c r="F140" s="96">
        <v>0.9</v>
      </c>
      <c r="G140" s="107">
        <v>66</v>
      </c>
      <c r="H140" s="108"/>
      <c r="I140" s="109"/>
      <c r="J140" s="110"/>
      <c r="K140" s="111"/>
      <c r="L140" s="109"/>
      <c r="M140" s="110"/>
      <c r="N140" s="111"/>
      <c r="O140" s="112"/>
      <c r="P140" s="110"/>
      <c r="Q140" s="111"/>
      <c r="R140" s="109"/>
      <c r="S140" s="110"/>
    </row>
    <row r="141" spans="1:19" ht="15.75" hidden="1" thickBot="1" x14ac:dyDescent="0.3">
      <c r="A141" s="68">
        <v>44</v>
      </c>
      <c r="B141" s="71">
        <v>3</v>
      </c>
      <c r="C141" s="106">
        <v>1</v>
      </c>
      <c r="D141" s="71">
        <v>0</v>
      </c>
      <c r="E141" s="96">
        <v>8000</v>
      </c>
      <c r="F141" s="96">
        <v>0.9</v>
      </c>
      <c r="G141" s="107">
        <v>67</v>
      </c>
      <c r="H141" s="108"/>
      <c r="I141" s="109"/>
      <c r="J141" s="110"/>
      <c r="K141" s="111"/>
      <c r="L141" s="109"/>
      <c r="M141" s="110"/>
      <c r="N141" s="111"/>
      <c r="O141" s="112"/>
      <c r="P141" s="110"/>
      <c r="Q141" s="111"/>
      <c r="R141" s="109"/>
      <c r="S141" s="110"/>
    </row>
    <row r="142" spans="1:19" x14ac:dyDescent="0.25">
      <c r="A142" s="368" t="s">
        <v>109</v>
      </c>
      <c r="B142" s="371" t="e">
        <f>#REF!</f>
        <v>#REF!</v>
      </c>
      <c r="C142" s="371" t="e">
        <f>#REF!</f>
        <v>#REF!</v>
      </c>
      <c r="D142" s="371" t="e">
        <f>#REF!</f>
        <v>#REF!</v>
      </c>
      <c r="E142" s="376" t="e">
        <f>#REF!</f>
        <v>#REF!</v>
      </c>
      <c r="F142" s="371" t="e">
        <f>#REF!</f>
        <v>#REF!</v>
      </c>
      <c r="G142" s="113" t="e">
        <f>#REF!</f>
        <v>#REF!</v>
      </c>
      <c r="H142" s="164" t="e">
        <f>#REF!</f>
        <v>#REF!</v>
      </c>
      <c r="I142" s="114" t="e">
        <f>#REF!</f>
        <v>#REF!</v>
      </c>
      <c r="J142" s="154" t="e">
        <f>#REF!</f>
        <v>#REF!</v>
      </c>
      <c r="K142" s="164"/>
      <c r="L142" s="86"/>
      <c r="M142" s="116"/>
      <c r="N142" s="164"/>
      <c r="O142" s="115"/>
      <c r="P142" s="116"/>
      <c r="Q142" s="163"/>
      <c r="R142" s="86"/>
      <c r="S142" s="116"/>
    </row>
    <row r="143" spans="1:19" x14ac:dyDescent="0.25">
      <c r="A143" s="369"/>
      <c r="B143" s="363"/>
      <c r="C143" s="363"/>
      <c r="D143" s="363"/>
      <c r="E143" s="373"/>
      <c r="F143" s="363"/>
      <c r="G143" s="107" t="e">
        <f>#REF!</f>
        <v>#REF!</v>
      </c>
      <c r="H143" s="165"/>
      <c r="I143" s="89"/>
      <c r="J143" s="119"/>
      <c r="K143" s="165" t="e">
        <f>#REF!</f>
        <v>#REF!</v>
      </c>
      <c r="L143" s="117" t="e">
        <f>#REF!</f>
        <v>#REF!</v>
      </c>
      <c r="M143" s="72" t="e">
        <f>#REF!</f>
        <v>#REF!</v>
      </c>
      <c r="N143" s="165"/>
      <c r="O143" s="118"/>
      <c r="P143" s="119"/>
      <c r="Q143" s="130"/>
      <c r="R143" s="89"/>
      <c r="S143" s="119"/>
    </row>
    <row r="144" spans="1:19" x14ac:dyDescent="0.25">
      <c r="A144" s="369"/>
      <c r="B144" s="363"/>
      <c r="C144" s="363"/>
      <c r="D144" s="363"/>
      <c r="E144" s="373"/>
      <c r="F144" s="363"/>
      <c r="G144" s="107" t="e">
        <f>#REF!</f>
        <v>#REF!</v>
      </c>
      <c r="H144" s="165"/>
      <c r="I144" s="89"/>
      <c r="J144" s="119"/>
      <c r="K144" s="165"/>
      <c r="L144" s="89"/>
      <c r="M144" s="119"/>
      <c r="N144" s="165" t="e">
        <f>#REF!</f>
        <v>#REF!</v>
      </c>
      <c r="O144" s="117" t="e">
        <f>#REF!</f>
        <v>#REF!</v>
      </c>
      <c r="P144" s="72" t="e">
        <f>#REF!</f>
        <v>#REF!</v>
      </c>
      <c r="Q144" s="130"/>
      <c r="R144" s="89"/>
      <c r="S144" s="119"/>
    </row>
    <row r="145" spans="1:19" x14ac:dyDescent="0.25">
      <c r="A145" s="369"/>
      <c r="B145" s="363"/>
      <c r="C145" s="363"/>
      <c r="D145" s="363"/>
      <c r="E145" s="374"/>
      <c r="F145" s="375"/>
      <c r="G145" s="120" t="e">
        <f>#REF!</f>
        <v>#REF!</v>
      </c>
      <c r="H145" s="165"/>
      <c r="I145" s="89"/>
      <c r="J145" s="119"/>
      <c r="K145" s="165"/>
      <c r="L145" s="89"/>
      <c r="M145" s="119"/>
      <c r="N145" s="165"/>
      <c r="O145" s="118"/>
      <c r="P145" s="119"/>
      <c r="Q145" s="130" t="e">
        <f>#REF!</f>
        <v>#REF!</v>
      </c>
      <c r="R145" s="117" t="e">
        <f>#REF!</f>
        <v>#REF!</v>
      </c>
      <c r="S145" s="72" t="e">
        <f>#REF!</f>
        <v>#REF!</v>
      </c>
    </row>
    <row r="146" spans="1:19" x14ac:dyDescent="0.25">
      <c r="A146" s="369"/>
      <c r="B146" s="363"/>
      <c r="C146" s="363"/>
      <c r="D146" s="363"/>
      <c r="E146" s="372" t="e">
        <f>#REF!</f>
        <v>#REF!</v>
      </c>
      <c r="F146" s="362" t="e">
        <f>#REF!</f>
        <v>#REF!</v>
      </c>
      <c r="G146" s="121" t="e">
        <f>#REF!</f>
        <v>#REF!</v>
      </c>
      <c r="H146" s="165" t="e">
        <f>#REF!</f>
        <v>#REF!</v>
      </c>
      <c r="I146" s="117" t="e">
        <f>#REF!</f>
        <v>#REF!</v>
      </c>
      <c r="J146" s="72" t="e">
        <f>#REF!</f>
        <v>#REF!</v>
      </c>
      <c r="K146" s="165"/>
      <c r="L146" s="89"/>
      <c r="M146" s="119"/>
      <c r="N146" s="165"/>
      <c r="O146" s="118"/>
      <c r="P146" s="119"/>
      <c r="Q146" s="130"/>
      <c r="R146" s="89"/>
      <c r="S146" s="119"/>
    </row>
    <row r="147" spans="1:19" x14ac:dyDescent="0.25">
      <c r="A147" s="369"/>
      <c r="B147" s="363"/>
      <c r="C147" s="363"/>
      <c r="D147" s="363"/>
      <c r="E147" s="373"/>
      <c r="F147" s="363"/>
      <c r="G147" s="107" t="e">
        <f>#REF!</f>
        <v>#REF!</v>
      </c>
      <c r="H147" s="165"/>
      <c r="I147" s="89"/>
      <c r="J147" s="119"/>
      <c r="K147" s="165" t="e">
        <f>#REF!</f>
        <v>#REF!</v>
      </c>
      <c r="L147" s="117" t="e">
        <f>#REF!</f>
        <v>#REF!</v>
      </c>
      <c r="M147" s="72" t="e">
        <f>#REF!</f>
        <v>#REF!</v>
      </c>
      <c r="N147" s="165"/>
      <c r="O147" s="118"/>
      <c r="P147" s="119"/>
      <c r="Q147" s="130"/>
      <c r="R147" s="89"/>
      <c r="S147" s="119"/>
    </row>
    <row r="148" spans="1:19" x14ac:dyDescent="0.25">
      <c r="A148" s="369"/>
      <c r="B148" s="363"/>
      <c r="C148" s="363"/>
      <c r="D148" s="363"/>
      <c r="E148" s="373"/>
      <c r="F148" s="363"/>
      <c r="G148" s="107" t="e">
        <f>#REF!</f>
        <v>#REF!</v>
      </c>
      <c r="H148" s="165"/>
      <c r="I148" s="89"/>
      <c r="J148" s="119"/>
      <c r="K148" s="165"/>
      <c r="L148" s="89"/>
      <c r="M148" s="119"/>
      <c r="N148" s="165" t="e">
        <f>#REF!</f>
        <v>#REF!</v>
      </c>
      <c r="O148" s="117" t="e">
        <f>#REF!</f>
        <v>#REF!</v>
      </c>
      <c r="P148" s="72" t="e">
        <f>#REF!</f>
        <v>#REF!</v>
      </c>
      <c r="Q148" s="130"/>
      <c r="R148" s="89"/>
      <c r="S148" s="119"/>
    </row>
    <row r="149" spans="1:19" x14ac:dyDescent="0.25">
      <c r="A149" s="369"/>
      <c r="B149" s="363"/>
      <c r="C149" s="363"/>
      <c r="D149" s="363"/>
      <c r="E149" s="374"/>
      <c r="F149" s="375"/>
      <c r="G149" s="120" t="e">
        <f>#REF!</f>
        <v>#REF!</v>
      </c>
      <c r="H149" s="165"/>
      <c r="I149" s="89"/>
      <c r="J149" s="119"/>
      <c r="K149" s="165"/>
      <c r="L149" s="89"/>
      <c r="M149" s="119"/>
      <c r="N149" s="165"/>
      <c r="O149" s="118"/>
      <c r="P149" s="119"/>
      <c r="Q149" s="130" t="e">
        <f>#REF!</f>
        <v>#REF!</v>
      </c>
      <c r="R149" s="117" t="e">
        <f>#REF!</f>
        <v>#REF!</v>
      </c>
      <c r="S149" s="72" t="e">
        <f>#REF!</f>
        <v>#REF!</v>
      </c>
    </row>
    <row r="150" spans="1:19" x14ac:dyDescent="0.25">
      <c r="A150" s="369"/>
      <c r="B150" s="363"/>
      <c r="C150" s="363"/>
      <c r="D150" s="363"/>
      <c r="E150" s="372" t="e">
        <f>#REF!</f>
        <v>#REF!</v>
      </c>
      <c r="F150" s="362" t="e">
        <f>#REF!</f>
        <v>#REF!</v>
      </c>
      <c r="G150" s="121" t="e">
        <f>#REF!</f>
        <v>#REF!</v>
      </c>
      <c r="H150" s="165" t="e">
        <f>#REF!</f>
        <v>#REF!</v>
      </c>
      <c r="I150" s="117" t="e">
        <f>#REF!</f>
        <v>#REF!</v>
      </c>
      <c r="J150" s="72" t="e">
        <f>#REF!</f>
        <v>#REF!</v>
      </c>
      <c r="K150" s="165"/>
      <c r="L150" s="89"/>
      <c r="M150" s="119"/>
      <c r="N150" s="165"/>
      <c r="O150" s="118"/>
      <c r="P150" s="119"/>
      <c r="Q150" s="130"/>
      <c r="R150" s="89"/>
      <c r="S150" s="119"/>
    </row>
    <row r="151" spans="1:19" x14ac:dyDescent="0.25">
      <c r="A151" s="369"/>
      <c r="B151" s="363"/>
      <c r="C151" s="363"/>
      <c r="D151" s="363"/>
      <c r="E151" s="373"/>
      <c r="F151" s="363"/>
      <c r="G151" s="107" t="e">
        <f>#REF!</f>
        <v>#REF!</v>
      </c>
      <c r="H151" s="165"/>
      <c r="I151" s="89"/>
      <c r="J151" s="119"/>
      <c r="K151" s="165" t="e">
        <f>#REF!</f>
        <v>#REF!</v>
      </c>
      <c r="L151" s="117" t="e">
        <f>#REF!</f>
        <v>#REF!</v>
      </c>
      <c r="M151" s="72" t="e">
        <f>#REF!</f>
        <v>#REF!</v>
      </c>
      <c r="N151" s="165"/>
      <c r="O151" s="118"/>
      <c r="P151" s="119"/>
      <c r="Q151" s="130"/>
      <c r="R151" s="89"/>
      <c r="S151" s="119"/>
    </row>
    <row r="152" spans="1:19" x14ac:dyDescent="0.25">
      <c r="A152" s="369"/>
      <c r="B152" s="363"/>
      <c r="C152" s="363"/>
      <c r="D152" s="363"/>
      <c r="E152" s="373"/>
      <c r="F152" s="363"/>
      <c r="G152" s="107" t="e">
        <f>#REF!</f>
        <v>#REF!</v>
      </c>
      <c r="H152" s="165"/>
      <c r="I152" s="89"/>
      <c r="J152" s="119"/>
      <c r="K152" s="165"/>
      <c r="L152" s="89"/>
      <c r="M152" s="119"/>
      <c r="N152" s="165" t="e">
        <f>#REF!</f>
        <v>#REF!</v>
      </c>
      <c r="O152" s="117" t="e">
        <f>#REF!</f>
        <v>#REF!</v>
      </c>
      <c r="P152" s="72" t="e">
        <f>#REF!</f>
        <v>#REF!</v>
      </c>
      <c r="Q152" s="130"/>
      <c r="R152" s="89"/>
      <c r="S152" s="119"/>
    </row>
    <row r="153" spans="1:19" x14ac:dyDescent="0.25">
      <c r="A153" s="369"/>
      <c r="B153" s="363"/>
      <c r="C153" s="363"/>
      <c r="D153" s="363"/>
      <c r="E153" s="373"/>
      <c r="F153" s="363"/>
      <c r="G153" s="107" t="e">
        <f>#REF!</f>
        <v>#REF!</v>
      </c>
      <c r="H153" s="169"/>
      <c r="I153" s="128"/>
      <c r="J153" s="170"/>
      <c r="K153" s="169"/>
      <c r="L153" s="128"/>
      <c r="M153" s="170"/>
      <c r="N153" s="169"/>
      <c r="O153" s="129"/>
      <c r="P153" s="170"/>
      <c r="Q153" s="168" t="e">
        <f>#REF!</f>
        <v>#REF!</v>
      </c>
      <c r="R153" s="127" t="e">
        <f>#REF!</f>
        <v>#REF!</v>
      </c>
      <c r="S153" s="73" t="e">
        <f>#REF!</f>
        <v>#REF!</v>
      </c>
    </row>
    <row r="154" spans="1:19" x14ac:dyDescent="0.25">
      <c r="A154" s="369"/>
      <c r="B154" s="363"/>
      <c r="C154" s="363"/>
      <c r="D154" s="363"/>
      <c r="E154" s="362" t="e">
        <f>#REF!</f>
        <v>#REF!</v>
      </c>
      <c r="F154" s="365" t="e">
        <f>#REF!</f>
        <v>#REF!</v>
      </c>
      <c r="G154" s="121" t="e">
        <f>#REF!</f>
        <v>#REF!</v>
      </c>
      <c r="H154" s="165" t="e">
        <f>#REF!</f>
        <v>#REF!</v>
      </c>
      <c r="I154" s="117" t="e">
        <f>#REF!</f>
        <v>#REF!</v>
      </c>
      <c r="J154" s="72" t="e">
        <f>#REF!</f>
        <v>#REF!</v>
      </c>
      <c r="K154" s="165"/>
      <c r="L154" s="89"/>
      <c r="M154" s="119"/>
      <c r="N154" s="165"/>
      <c r="O154" s="118"/>
      <c r="P154" s="119"/>
      <c r="Q154" s="130"/>
      <c r="R154" s="89"/>
      <c r="S154" s="119"/>
    </row>
    <row r="155" spans="1:19" x14ac:dyDescent="0.25">
      <c r="A155" s="369"/>
      <c r="B155" s="363"/>
      <c r="C155" s="363"/>
      <c r="D155" s="363"/>
      <c r="E155" s="363"/>
      <c r="F155" s="366"/>
      <c r="G155" s="107" t="e">
        <f>#REF!</f>
        <v>#REF!</v>
      </c>
      <c r="H155" s="165"/>
      <c r="I155" s="89"/>
      <c r="J155" s="119"/>
      <c r="K155" s="165" t="e">
        <f>#REF!</f>
        <v>#REF!</v>
      </c>
      <c r="L155" s="117" t="e">
        <f>#REF!</f>
        <v>#REF!</v>
      </c>
      <c r="M155" s="72" t="e">
        <f>#REF!</f>
        <v>#REF!</v>
      </c>
      <c r="N155" s="165"/>
      <c r="O155" s="118"/>
      <c r="P155" s="119"/>
      <c r="Q155" s="130"/>
      <c r="R155" s="89"/>
      <c r="S155" s="119"/>
    </row>
    <row r="156" spans="1:19" ht="15" hidden="1" customHeight="1" x14ac:dyDescent="0.25">
      <c r="A156" s="369"/>
      <c r="B156" s="363"/>
      <c r="C156" s="363"/>
      <c r="D156" s="363"/>
      <c r="E156" s="363"/>
      <c r="F156" s="366"/>
      <c r="G156" s="107"/>
      <c r="H156" s="165"/>
      <c r="I156" s="89"/>
      <c r="J156" s="119"/>
      <c r="K156" s="165"/>
      <c r="L156" s="89"/>
      <c r="M156" s="119"/>
      <c r="N156" s="165"/>
      <c r="O156" s="118"/>
      <c r="P156" s="119"/>
      <c r="Q156" s="130"/>
      <c r="R156" s="89"/>
      <c r="S156" s="119"/>
    </row>
    <row r="157" spans="1:19" ht="15" hidden="1" customHeight="1" x14ac:dyDescent="0.25">
      <c r="A157" s="369"/>
      <c r="B157" s="363"/>
      <c r="C157" s="363"/>
      <c r="D157" s="363"/>
      <c r="E157" s="363"/>
      <c r="F157" s="366"/>
      <c r="G157" s="107"/>
      <c r="H157" s="165"/>
      <c r="I157" s="89"/>
      <c r="J157" s="119"/>
      <c r="K157" s="165"/>
      <c r="L157" s="89"/>
      <c r="M157" s="119"/>
      <c r="N157" s="165"/>
      <c r="O157" s="118"/>
      <c r="P157" s="119"/>
      <c r="Q157" s="130"/>
      <c r="R157" s="89"/>
      <c r="S157" s="119"/>
    </row>
    <row r="158" spans="1:19" ht="15" hidden="1" customHeight="1" x14ac:dyDescent="0.25">
      <c r="A158" s="369"/>
      <c r="B158" s="363"/>
      <c r="C158" s="363"/>
      <c r="D158" s="363"/>
      <c r="E158" s="363"/>
      <c r="F158" s="366"/>
      <c r="G158" s="107"/>
      <c r="H158" s="165"/>
      <c r="I158" s="89"/>
      <c r="J158" s="119"/>
      <c r="K158" s="165"/>
      <c r="L158" s="89"/>
      <c r="M158" s="119"/>
      <c r="N158" s="165"/>
      <c r="O158" s="118"/>
      <c r="P158" s="119"/>
      <c r="Q158" s="130"/>
      <c r="R158" s="89"/>
      <c r="S158" s="119"/>
    </row>
    <row r="159" spans="1:19" ht="15" hidden="1" customHeight="1" x14ac:dyDescent="0.25">
      <c r="A159" s="369"/>
      <c r="B159" s="363"/>
      <c r="C159" s="363"/>
      <c r="D159" s="363"/>
      <c r="E159" s="363"/>
      <c r="F159" s="366"/>
      <c r="G159" s="107"/>
      <c r="H159" s="165"/>
      <c r="I159" s="89"/>
      <c r="J159" s="119"/>
      <c r="K159" s="165"/>
      <c r="L159" s="89"/>
      <c r="M159" s="119"/>
      <c r="N159" s="165"/>
      <c r="O159" s="118"/>
      <c r="P159" s="119"/>
      <c r="Q159" s="130"/>
      <c r="R159" s="89"/>
      <c r="S159" s="119"/>
    </row>
    <row r="160" spans="1:19" ht="15" hidden="1" customHeight="1" x14ac:dyDescent="0.25">
      <c r="A160" s="369"/>
      <c r="B160" s="363"/>
      <c r="C160" s="363"/>
      <c r="D160" s="363"/>
      <c r="E160" s="363"/>
      <c r="F160" s="366"/>
      <c r="G160" s="107"/>
      <c r="H160" s="165"/>
      <c r="I160" s="89"/>
      <c r="J160" s="119"/>
      <c r="K160" s="165"/>
      <c r="L160" s="89"/>
      <c r="M160" s="119"/>
      <c r="N160" s="165"/>
      <c r="O160" s="118"/>
      <c r="P160" s="119"/>
      <c r="Q160" s="130"/>
      <c r="R160" s="89"/>
      <c r="S160" s="119"/>
    </row>
    <row r="161" spans="1:19" ht="15" hidden="1" customHeight="1" x14ac:dyDescent="0.25">
      <c r="A161" s="369"/>
      <c r="B161" s="363"/>
      <c r="C161" s="363"/>
      <c r="D161" s="363"/>
      <c r="E161" s="363"/>
      <c r="F161" s="366"/>
      <c r="G161" s="107"/>
      <c r="H161" s="165"/>
      <c r="I161" s="89"/>
      <c r="J161" s="119"/>
      <c r="K161" s="165"/>
      <c r="L161" s="89"/>
      <c r="M161" s="119"/>
      <c r="N161" s="165"/>
      <c r="O161" s="118"/>
      <c r="P161" s="119"/>
      <c r="Q161" s="130"/>
      <c r="R161" s="89"/>
      <c r="S161" s="119"/>
    </row>
    <row r="162" spans="1:19" ht="15" hidden="1" customHeight="1" x14ac:dyDescent="0.25">
      <c r="A162" s="369"/>
      <c r="B162" s="363"/>
      <c r="C162" s="363"/>
      <c r="D162" s="363"/>
      <c r="E162" s="363"/>
      <c r="F162" s="366"/>
      <c r="G162" s="107"/>
      <c r="H162" s="165"/>
      <c r="I162" s="89"/>
      <c r="J162" s="119"/>
      <c r="K162" s="165"/>
      <c r="L162" s="89"/>
      <c r="M162" s="119"/>
      <c r="N162" s="165"/>
      <c r="O162" s="118"/>
      <c r="P162" s="119"/>
      <c r="Q162" s="130"/>
      <c r="R162" s="89"/>
      <c r="S162" s="119"/>
    </row>
    <row r="163" spans="1:19" ht="15" hidden="1" customHeight="1" x14ac:dyDescent="0.25">
      <c r="A163" s="369"/>
      <c r="B163" s="363"/>
      <c r="C163" s="363"/>
      <c r="D163" s="363"/>
      <c r="E163" s="363"/>
      <c r="F163" s="366"/>
      <c r="G163" s="107"/>
      <c r="H163" s="165"/>
      <c r="I163" s="89"/>
      <c r="J163" s="119"/>
      <c r="K163" s="165"/>
      <c r="L163" s="89"/>
      <c r="M163" s="119"/>
      <c r="N163" s="165"/>
      <c r="O163" s="118"/>
      <c r="P163" s="119"/>
      <c r="Q163" s="130"/>
      <c r="R163" s="89"/>
      <c r="S163" s="119"/>
    </row>
    <row r="164" spans="1:19" ht="15" hidden="1" customHeight="1" x14ac:dyDescent="0.25">
      <c r="A164" s="369"/>
      <c r="B164" s="363"/>
      <c r="C164" s="363"/>
      <c r="D164" s="363"/>
      <c r="E164" s="363"/>
      <c r="F164" s="366"/>
      <c r="G164" s="107"/>
      <c r="H164" s="165"/>
      <c r="I164" s="89"/>
      <c r="J164" s="119"/>
      <c r="K164" s="165"/>
      <c r="L164" s="89"/>
      <c r="M164" s="119"/>
      <c r="N164" s="165"/>
      <c r="O164" s="118"/>
      <c r="P164" s="119"/>
      <c r="Q164" s="130"/>
      <c r="R164" s="89"/>
      <c r="S164" s="119"/>
    </row>
    <row r="165" spans="1:19" ht="15" hidden="1" customHeight="1" x14ac:dyDescent="0.25">
      <c r="A165" s="369"/>
      <c r="B165" s="363"/>
      <c r="C165" s="363"/>
      <c r="D165" s="363"/>
      <c r="E165" s="363"/>
      <c r="F165" s="366"/>
      <c r="G165" s="107"/>
      <c r="H165" s="165"/>
      <c r="I165" s="89"/>
      <c r="J165" s="119"/>
      <c r="K165" s="165"/>
      <c r="L165" s="89"/>
      <c r="M165" s="119"/>
      <c r="N165" s="165"/>
      <c r="O165" s="118"/>
      <c r="P165" s="119"/>
      <c r="Q165" s="130"/>
      <c r="R165" s="89"/>
      <c r="S165" s="119"/>
    </row>
    <row r="166" spans="1:19" ht="15" hidden="1" customHeight="1" x14ac:dyDescent="0.25">
      <c r="A166" s="369"/>
      <c r="B166" s="363"/>
      <c r="C166" s="363"/>
      <c r="D166" s="363"/>
      <c r="E166" s="363"/>
      <c r="F166" s="366"/>
      <c r="G166" s="107"/>
      <c r="H166" s="165"/>
      <c r="I166" s="89"/>
      <c r="J166" s="119"/>
      <c r="K166" s="165"/>
      <c r="L166" s="89"/>
      <c r="M166" s="119"/>
      <c r="N166" s="165"/>
      <c r="O166" s="118"/>
      <c r="P166" s="119"/>
      <c r="Q166" s="130"/>
      <c r="R166" s="89"/>
      <c r="S166" s="119"/>
    </row>
    <row r="167" spans="1:19" ht="15" hidden="1" customHeight="1" x14ac:dyDescent="0.25">
      <c r="A167" s="369"/>
      <c r="B167" s="363"/>
      <c r="C167" s="363"/>
      <c r="D167" s="363"/>
      <c r="E167" s="363"/>
      <c r="F167" s="366"/>
      <c r="G167" s="107"/>
      <c r="H167" s="165"/>
      <c r="I167" s="89"/>
      <c r="J167" s="119"/>
      <c r="K167" s="165"/>
      <c r="L167" s="89"/>
      <c r="M167" s="119"/>
      <c r="N167" s="165"/>
      <c r="O167" s="118"/>
      <c r="P167" s="119"/>
      <c r="Q167" s="130"/>
      <c r="R167" s="89"/>
      <c r="S167" s="119"/>
    </row>
    <row r="168" spans="1:19" ht="15" hidden="1" customHeight="1" x14ac:dyDescent="0.25">
      <c r="A168" s="369"/>
      <c r="B168" s="363"/>
      <c r="C168" s="363"/>
      <c r="D168" s="363"/>
      <c r="E168" s="363"/>
      <c r="F168" s="366"/>
      <c r="G168" s="107"/>
      <c r="H168" s="165"/>
      <c r="I168" s="89"/>
      <c r="J168" s="119"/>
      <c r="K168" s="165"/>
      <c r="L168" s="89"/>
      <c r="M168" s="119"/>
      <c r="N168" s="165"/>
      <c r="O168" s="118"/>
      <c r="P168" s="119"/>
      <c r="Q168" s="130"/>
      <c r="R168" s="89"/>
      <c r="S168" s="119"/>
    </row>
    <row r="169" spans="1:19" ht="15" hidden="1" customHeight="1" x14ac:dyDescent="0.25">
      <c r="A169" s="369"/>
      <c r="B169" s="363"/>
      <c r="C169" s="363"/>
      <c r="D169" s="363"/>
      <c r="E169" s="363"/>
      <c r="F169" s="366"/>
      <c r="G169" s="107"/>
      <c r="H169" s="165"/>
      <c r="I169" s="89"/>
      <c r="J169" s="119"/>
      <c r="K169" s="165"/>
      <c r="L169" s="89"/>
      <c r="M169" s="119"/>
      <c r="N169" s="165"/>
      <c r="O169" s="118"/>
      <c r="P169" s="119"/>
      <c r="Q169" s="130"/>
      <c r="R169" s="89"/>
      <c r="S169" s="119"/>
    </row>
    <row r="170" spans="1:19" ht="15" hidden="1" customHeight="1" x14ac:dyDescent="0.25">
      <c r="A170" s="369"/>
      <c r="B170" s="363"/>
      <c r="C170" s="363"/>
      <c r="D170" s="363"/>
      <c r="E170" s="363"/>
      <c r="F170" s="366"/>
      <c r="G170" s="107"/>
      <c r="H170" s="165"/>
      <c r="I170" s="89"/>
      <c r="J170" s="119"/>
      <c r="K170" s="165"/>
      <c r="L170" s="89"/>
      <c r="M170" s="119"/>
      <c r="N170" s="165"/>
      <c r="O170" s="118"/>
      <c r="P170" s="119"/>
      <c r="Q170" s="130"/>
      <c r="R170" s="89"/>
      <c r="S170" s="119"/>
    </row>
    <row r="171" spans="1:19" ht="15" hidden="1" customHeight="1" x14ac:dyDescent="0.25">
      <c r="A171" s="369"/>
      <c r="B171" s="363"/>
      <c r="C171" s="363"/>
      <c r="D171" s="363"/>
      <c r="E171" s="363"/>
      <c r="F171" s="366"/>
      <c r="G171" s="107"/>
      <c r="H171" s="165"/>
      <c r="I171" s="89"/>
      <c r="J171" s="119"/>
      <c r="K171" s="165"/>
      <c r="L171" s="89"/>
      <c r="M171" s="119"/>
      <c r="N171" s="165"/>
      <c r="O171" s="118"/>
      <c r="P171" s="119"/>
      <c r="Q171" s="130"/>
      <c r="R171" s="89"/>
      <c r="S171" s="119"/>
    </row>
    <row r="172" spans="1:19" ht="15" hidden="1" customHeight="1" x14ac:dyDescent="0.25">
      <c r="A172" s="369"/>
      <c r="B172" s="363"/>
      <c r="C172" s="363"/>
      <c r="D172" s="363"/>
      <c r="E172" s="363"/>
      <c r="F172" s="366"/>
      <c r="G172" s="107"/>
      <c r="H172" s="165"/>
      <c r="I172" s="89"/>
      <c r="J172" s="119"/>
      <c r="K172" s="165"/>
      <c r="L172" s="89"/>
      <c r="M172" s="119"/>
      <c r="N172" s="165"/>
      <c r="O172" s="118"/>
      <c r="P172" s="119"/>
      <c r="Q172" s="130"/>
      <c r="R172" s="89"/>
      <c r="S172" s="119"/>
    </row>
    <row r="173" spans="1:19" ht="15" hidden="1" customHeight="1" x14ac:dyDescent="0.25">
      <c r="A173" s="369"/>
      <c r="B173" s="363"/>
      <c r="C173" s="363"/>
      <c r="D173" s="363"/>
      <c r="E173" s="363"/>
      <c r="F173" s="366"/>
      <c r="G173" s="107"/>
      <c r="H173" s="165"/>
      <c r="I173" s="89"/>
      <c r="J173" s="119"/>
      <c r="K173" s="165"/>
      <c r="L173" s="89"/>
      <c r="M173" s="119"/>
      <c r="N173" s="165"/>
      <c r="O173" s="118"/>
      <c r="P173" s="119"/>
      <c r="Q173" s="130"/>
      <c r="R173" s="89"/>
      <c r="S173" s="119"/>
    </row>
    <row r="174" spans="1:19" ht="15" hidden="1" customHeight="1" x14ac:dyDescent="0.25">
      <c r="A174" s="369"/>
      <c r="B174" s="363"/>
      <c r="C174" s="363"/>
      <c r="D174" s="363"/>
      <c r="E174" s="363"/>
      <c r="F174" s="366"/>
      <c r="G174" s="107"/>
      <c r="H174" s="165"/>
      <c r="I174" s="89"/>
      <c r="J174" s="119"/>
      <c r="K174" s="165"/>
      <c r="L174" s="89"/>
      <c r="M174" s="119"/>
      <c r="N174" s="165"/>
      <c r="O174" s="118"/>
      <c r="P174" s="119"/>
      <c r="Q174" s="130"/>
      <c r="R174" s="89"/>
      <c r="S174" s="119"/>
    </row>
    <row r="175" spans="1:19" ht="15" hidden="1" customHeight="1" x14ac:dyDescent="0.25">
      <c r="A175" s="369"/>
      <c r="B175" s="363"/>
      <c r="C175" s="363"/>
      <c r="D175" s="363"/>
      <c r="E175" s="363"/>
      <c r="F175" s="366"/>
      <c r="G175" s="107"/>
      <c r="H175" s="165"/>
      <c r="I175" s="89"/>
      <c r="J175" s="119"/>
      <c r="K175" s="165"/>
      <c r="L175" s="89"/>
      <c r="M175" s="119"/>
      <c r="N175" s="165"/>
      <c r="O175" s="118"/>
      <c r="P175" s="119"/>
      <c r="Q175" s="130"/>
      <c r="R175" s="89"/>
      <c r="S175" s="119"/>
    </row>
    <row r="176" spans="1:19" ht="15" hidden="1" customHeight="1" x14ac:dyDescent="0.25">
      <c r="A176" s="369"/>
      <c r="B176" s="363"/>
      <c r="C176" s="363"/>
      <c r="D176" s="363"/>
      <c r="E176" s="363"/>
      <c r="F176" s="366"/>
      <c r="G176" s="107"/>
      <c r="H176" s="165"/>
      <c r="I176" s="89"/>
      <c r="J176" s="119"/>
      <c r="K176" s="165"/>
      <c r="L176" s="89"/>
      <c r="M176" s="119"/>
      <c r="N176" s="165"/>
      <c r="O176" s="118"/>
      <c r="P176" s="119"/>
      <c r="Q176" s="130"/>
      <c r="R176" s="89"/>
      <c r="S176" s="119"/>
    </row>
    <row r="177" spans="1:19" ht="15" hidden="1" customHeight="1" x14ac:dyDescent="0.25">
      <c r="A177" s="369"/>
      <c r="B177" s="363"/>
      <c r="C177" s="363"/>
      <c r="D177" s="363"/>
      <c r="E177" s="363"/>
      <c r="F177" s="366"/>
      <c r="G177" s="107"/>
      <c r="H177" s="165"/>
      <c r="I177" s="89"/>
      <c r="J177" s="119"/>
      <c r="K177" s="165"/>
      <c r="L177" s="89"/>
      <c r="M177" s="119"/>
      <c r="N177" s="165"/>
      <c r="O177" s="118"/>
      <c r="P177" s="119"/>
      <c r="Q177" s="130"/>
      <c r="R177" s="89"/>
      <c r="S177" s="119"/>
    </row>
    <row r="178" spans="1:19" ht="15" hidden="1" customHeight="1" x14ac:dyDescent="0.25">
      <c r="A178" s="369"/>
      <c r="B178" s="363"/>
      <c r="C178" s="363"/>
      <c r="D178" s="363"/>
      <c r="E178" s="363"/>
      <c r="F178" s="366"/>
      <c r="G178" s="107"/>
      <c r="H178" s="165"/>
      <c r="I178" s="89"/>
      <c r="J178" s="119"/>
      <c r="K178" s="165"/>
      <c r="L178" s="89"/>
      <c r="M178" s="119"/>
      <c r="N178" s="165"/>
      <c r="O178" s="118"/>
      <c r="P178" s="119"/>
      <c r="Q178" s="130"/>
      <c r="R178" s="89"/>
      <c r="S178" s="119"/>
    </row>
    <row r="179" spans="1:19" ht="15" hidden="1" customHeight="1" x14ac:dyDescent="0.25">
      <c r="A179" s="369"/>
      <c r="B179" s="363"/>
      <c r="C179" s="363"/>
      <c r="D179" s="363"/>
      <c r="E179" s="363"/>
      <c r="F179" s="366"/>
      <c r="G179" s="107"/>
      <c r="H179" s="165"/>
      <c r="I179" s="89"/>
      <c r="J179" s="119"/>
      <c r="K179" s="165"/>
      <c r="L179" s="89"/>
      <c r="M179" s="119"/>
      <c r="N179" s="165"/>
      <c r="O179" s="118"/>
      <c r="P179" s="119"/>
      <c r="Q179" s="130"/>
      <c r="R179" s="89"/>
      <c r="S179" s="119"/>
    </row>
    <row r="180" spans="1:19" ht="15" hidden="1" customHeight="1" x14ac:dyDescent="0.25">
      <c r="A180" s="369"/>
      <c r="B180" s="363"/>
      <c r="C180" s="363"/>
      <c r="D180" s="363"/>
      <c r="E180" s="363"/>
      <c r="F180" s="366"/>
      <c r="G180" s="107"/>
      <c r="H180" s="165"/>
      <c r="I180" s="89"/>
      <c r="J180" s="119"/>
      <c r="K180" s="165"/>
      <c r="L180" s="89"/>
      <c r="M180" s="119"/>
      <c r="N180" s="165"/>
      <c r="O180" s="118"/>
      <c r="P180" s="119"/>
      <c r="Q180" s="130"/>
      <c r="R180" s="89"/>
      <c r="S180" s="119"/>
    </row>
    <row r="181" spans="1:19" ht="15" hidden="1" customHeight="1" x14ac:dyDescent="0.25">
      <c r="A181" s="369"/>
      <c r="B181" s="363"/>
      <c r="C181" s="363"/>
      <c r="D181" s="363"/>
      <c r="E181" s="363"/>
      <c r="F181" s="366"/>
      <c r="G181" s="107"/>
      <c r="H181" s="165"/>
      <c r="I181" s="89"/>
      <c r="J181" s="119"/>
      <c r="K181" s="165"/>
      <c r="L181" s="89"/>
      <c r="M181" s="119"/>
      <c r="N181" s="165"/>
      <c r="O181" s="118"/>
      <c r="P181" s="119"/>
      <c r="Q181" s="130"/>
      <c r="R181" s="89"/>
      <c r="S181" s="119"/>
    </row>
    <row r="182" spans="1:19" ht="15" hidden="1" customHeight="1" x14ac:dyDescent="0.25">
      <c r="A182" s="369"/>
      <c r="B182" s="363"/>
      <c r="C182" s="363"/>
      <c r="D182" s="363"/>
      <c r="E182" s="363"/>
      <c r="F182" s="366"/>
      <c r="G182" s="107"/>
      <c r="H182" s="165"/>
      <c r="I182" s="89"/>
      <c r="J182" s="119"/>
      <c r="K182" s="165"/>
      <c r="L182" s="89"/>
      <c r="M182" s="119"/>
      <c r="N182" s="165"/>
      <c r="O182" s="118"/>
      <c r="P182" s="119"/>
      <c r="Q182" s="130"/>
      <c r="R182" s="89"/>
      <c r="S182" s="119"/>
    </row>
    <row r="183" spans="1:19" ht="15" hidden="1" customHeight="1" x14ac:dyDescent="0.25">
      <c r="A183" s="369"/>
      <c r="B183" s="363"/>
      <c r="C183" s="363"/>
      <c r="D183" s="363"/>
      <c r="E183" s="363"/>
      <c r="F183" s="366"/>
      <c r="G183" s="107"/>
      <c r="H183" s="165"/>
      <c r="I183" s="89"/>
      <c r="J183" s="119"/>
      <c r="K183" s="165"/>
      <c r="L183" s="89"/>
      <c r="M183" s="119"/>
      <c r="N183" s="165"/>
      <c r="O183" s="118"/>
      <c r="P183" s="119"/>
      <c r="Q183" s="130"/>
      <c r="R183" s="89"/>
      <c r="S183" s="119"/>
    </row>
    <row r="184" spans="1:19" ht="15" hidden="1" customHeight="1" x14ac:dyDescent="0.25">
      <c r="A184" s="369"/>
      <c r="B184" s="363"/>
      <c r="C184" s="363"/>
      <c r="D184" s="363"/>
      <c r="E184" s="363"/>
      <c r="F184" s="366"/>
      <c r="G184" s="107"/>
      <c r="H184" s="165"/>
      <c r="I184" s="89"/>
      <c r="J184" s="119"/>
      <c r="K184" s="165"/>
      <c r="L184" s="89"/>
      <c r="M184" s="119"/>
      <c r="N184" s="165"/>
      <c r="O184" s="118"/>
      <c r="P184" s="119"/>
      <c r="Q184" s="130"/>
      <c r="R184" s="89"/>
      <c r="S184" s="119"/>
    </row>
    <row r="185" spans="1:19" ht="15" hidden="1" customHeight="1" x14ac:dyDescent="0.25">
      <c r="A185" s="369"/>
      <c r="B185" s="363"/>
      <c r="C185" s="363"/>
      <c r="D185" s="363"/>
      <c r="E185" s="363"/>
      <c r="F185" s="366"/>
      <c r="G185" s="107"/>
      <c r="H185" s="165"/>
      <c r="I185" s="89"/>
      <c r="J185" s="119"/>
      <c r="K185" s="165"/>
      <c r="L185" s="89"/>
      <c r="M185" s="119"/>
      <c r="N185" s="165"/>
      <c r="O185" s="118"/>
      <c r="P185" s="119"/>
      <c r="Q185" s="130"/>
      <c r="R185" s="89"/>
      <c r="S185" s="119"/>
    </row>
    <row r="186" spans="1:19" ht="15" hidden="1" customHeight="1" x14ac:dyDescent="0.25">
      <c r="A186" s="369"/>
      <c r="B186" s="363"/>
      <c r="C186" s="363"/>
      <c r="D186" s="363"/>
      <c r="E186" s="363"/>
      <c r="F186" s="366"/>
      <c r="G186" s="107"/>
      <c r="H186" s="165"/>
      <c r="I186" s="89"/>
      <c r="J186" s="119"/>
      <c r="K186" s="165"/>
      <c r="L186" s="89"/>
      <c r="M186" s="119"/>
      <c r="N186" s="165"/>
      <c r="O186" s="118"/>
      <c r="P186" s="119"/>
      <c r="Q186" s="130"/>
      <c r="R186" s="89"/>
      <c r="S186" s="119"/>
    </row>
    <row r="187" spans="1:19" ht="15" hidden="1" customHeight="1" x14ac:dyDescent="0.25">
      <c r="A187" s="369"/>
      <c r="B187" s="363"/>
      <c r="C187" s="363"/>
      <c r="D187" s="363"/>
      <c r="E187" s="363"/>
      <c r="F187" s="366"/>
      <c r="G187" s="107"/>
      <c r="H187" s="165"/>
      <c r="I187" s="89"/>
      <c r="J187" s="119"/>
      <c r="K187" s="165"/>
      <c r="L187" s="89"/>
      <c r="M187" s="119"/>
      <c r="N187" s="165"/>
      <c r="O187" s="118"/>
      <c r="P187" s="119"/>
      <c r="Q187" s="130"/>
      <c r="R187" s="89"/>
      <c r="S187" s="119"/>
    </row>
    <row r="188" spans="1:19" ht="15" hidden="1" customHeight="1" x14ac:dyDescent="0.25">
      <c r="A188" s="369"/>
      <c r="B188" s="363"/>
      <c r="C188" s="363"/>
      <c r="D188" s="363"/>
      <c r="E188" s="363"/>
      <c r="F188" s="366"/>
      <c r="G188" s="107"/>
      <c r="H188" s="165"/>
      <c r="I188" s="89"/>
      <c r="J188" s="119"/>
      <c r="K188" s="165"/>
      <c r="L188" s="89"/>
      <c r="M188" s="119"/>
      <c r="N188" s="165"/>
      <c r="O188" s="118"/>
      <c r="P188" s="119"/>
      <c r="Q188" s="130"/>
      <c r="R188" s="89"/>
      <c r="S188" s="119"/>
    </row>
    <row r="189" spans="1:19" ht="15" hidden="1" customHeight="1" x14ac:dyDescent="0.25">
      <c r="A189" s="369"/>
      <c r="B189" s="363"/>
      <c r="C189" s="363"/>
      <c r="D189" s="363"/>
      <c r="E189" s="363"/>
      <c r="F189" s="366"/>
      <c r="G189" s="107"/>
      <c r="H189" s="165"/>
      <c r="I189" s="89"/>
      <c r="J189" s="119"/>
      <c r="K189" s="165"/>
      <c r="L189" s="89"/>
      <c r="M189" s="119"/>
      <c r="N189" s="165"/>
      <c r="O189" s="118"/>
      <c r="P189" s="119"/>
      <c r="Q189" s="130"/>
      <c r="R189" s="89"/>
      <c r="S189" s="119"/>
    </row>
    <row r="190" spans="1:19" ht="15" hidden="1" customHeight="1" x14ac:dyDescent="0.25">
      <c r="A190" s="369"/>
      <c r="B190" s="363"/>
      <c r="C190" s="363"/>
      <c r="D190" s="363"/>
      <c r="E190" s="363"/>
      <c r="F190" s="366"/>
      <c r="G190" s="107"/>
      <c r="H190" s="165"/>
      <c r="I190" s="89"/>
      <c r="J190" s="119"/>
      <c r="K190" s="165"/>
      <c r="L190" s="89"/>
      <c r="M190" s="119"/>
      <c r="N190" s="165"/>
      <c r="O190" s="118"/>
      <c r="P190" s="119"/>
      <c r="Q190" s="130"/>
      <c r="R190" s="89"/>
      <c r="S190" s="119"/>
    </row>
    <row r="191" spans="1:19" ht="15" hidden="1" customHeight="1" x14ac:dyDescent="0.25">
      <c r="A191" s="369"/>
      <c r="B191" s="363"/>
      <c r="C191" s="363"/>
      <c r="D191" s="363"/>
      <c r="E191" s="363"/>
      <c r="F191" s="366"/>
      <c r="G191" s="107"/>
      <c r="H191" s="165"/>
      <c r="I191" s="89"/>
      <c r="J191" s="119"/>
      <c r="K191" s="165"/>
      <c r="L191" s="89"/>
      <c r="M191" s="119"/>
      <c r="N191" s="165"/>
      <c r="O191" s="118"/>
      <c r="P191" s="119"/>
      <c r="Q191" s="130"/>
      <c r="R191" s="89"/>
      <c r="S191" s="119"/>
    </row>
    <row r="192" spans="1:19" ht="15" hidden="1" customHeight="1" x14ac:dyDescent="0.25">
      <c r="A192" s="369"/>
      <c r="B192" s="363"/>
      <c r="C192" s="363"/>
      <c r="D192" s="363"/>
      <c r="E192" s="363"/>
      <c r="F192" s="366"/>
      <c r="G192" s="107"/>
      <c r="H192" s="165"/>
      <c r="I192" s="89"/>
      <c r="J192" s="119"/>
      <c r="K192" s="165"/>
      <c r="L192" s="89"/>
      <c r="M192" s="119"/>
      <c r="N192" s="165"/>
      <c r="O192" s="118"/>
      <c r="P192" s="119"/>
      <c r="Q192" s="130"/>
      <c r="R192" s="89"/>
      <c r="S192" s="119"/>
    </row>
    <row r="193" spans="1:19" ht="15" hidden="1" customHeight="1" x14ac:dyDescent="0.25">
      <c r="A193" s="369"/>
      <c r="B193" s="363"/>
      <c r="C193" s="363"/>
      <c r="D193" s="363"/>
      <c r="E193" s="363"/>
      <c r="F193" s="366"/>
      <c r="G193" s="107"/>
      <c r="H193" s="165"/>
      <c r="I193" s="89"/>
      <c r="J193" s="119"/>
      <c r="K193" s="165"/>
      <c r="L193" s="89"/>
      <c r="M193" s="119"/>
      <c r="N193" s="165"/>
      <c r="O193" s="118"/>
      <c r="P193" s="119"/>
      <c r="Q193" s="130"/>
      <c r="R193" s="89"/>
      <c r="S193" s="119"/>
    </row>
    <row r="194" spans="1:19" ht="15" hidden="1" customHeight="1" x14ac:dyDescent="0.25">
      <c r="A194" s="369"/>
      <c r="B194" s="363"/>
      <c r="C194" s="363"/>
      <c r="D194" s="363"/>
      <c r="E194" s="363"/>
      <c r="F194" s="366"/>
      <c r="G194" s="107"/>
      <c r="H194" s="165"/>
      <c r="I194" s="89"/>
      <c r="J194" s="119"/>
      <c r="K194" s="165"/>
      <c r="L194" s="89"/>
      <c r="M194" s="119"/>
      <c r="N194" s="165"/>
      <c r="O194" s="118"/>
      <c r="P194" s="119"/>
      <c r="Q194" s="130"/>
      <c r="R194" s="89"/>
      <c r="S194" s="119"/>
    </row>
    <row r="195" spans="1:19" ht="15" hidden="1" customHeight="1" x14ac:dyDescent="0.25">
      <c r="A195" s="369"/>
      <c r="B195" s="363"/>
      <c r="C195" s="363"/>
      <c r="D195" s="363"/>
      <c r="E195" s="363"/>
      <c r="F195" s="366"/>
      <c r="G195" s="107"/>
      <c r="H195" s="165"/>
      <c r="I195" s="89"/>
      <c r="J195" s="119"/>
      <c r="K195" s="165"/>
      <c r="L195" s="89"/>
      <c r="M195" s="119"/>
      <c r="N195" s="165"/>
      <c r="O195" s="118"/>
      <c r="P195" s="119"/>
      <c r="Q195" s="130"/>
      <c r="R195" s="89"/>
      <c r="S195" s="119"/>
    </row>
    <row r="196" spans="1:19" ht="15" hidden="1" customHeight="1" x14ac:dyDescent="0.25">
      <c r="A196" s="369"/>
      <c r="B196" s="363"/>
      <c r="C196" s="363"/>
      <c r="D196" s="363"/>
      <c r="E196" s="363"/>
      <c r="F196" s="366"/>
      <c r="G196" s="107"/>
      <c r="H196" s="165"/>
      <c r="I196" s="89"/>
      <c r="J196" s="119"/>
      <c r="K196" s="165"/>
      <c r="L196" s="89"/>
      <c r="M196" s="119"/>
      <c r="N196" s="165"/>
      <c r="O196" s="118"/>
      <c r="P196" s="119"/>
      <c r="Q196" s="130"/>
      <c r="R196" s="89"/>
      <c r="S196" s="119"/>
    </row>
    <row r="197" spans="1:19" ht="15" hidden="1" customHeight="1" x14ac:dyDescent="0.25">
      <c r="A197" s="369"/>
      <c r="B197" s="363"/>
      <c r="C197" s="363"/>
      <c r="D197" s="363"/>
      <c r="E197" s="363"/>
      <c r="F197" s="366"/>
      <c r="G197" s="107"/>
      <c r="H197" s="165"/>
      <c r="I197" s="89"/>
      <c r="J197" s="119"/>
      <c r="K197" s="165"/>
      <c r="L197" s="89"/>
      <c r="M197" s="119"/>
      <c r="N197" s="165"/>
      <c r="O197" s="118"/>
      <c r="P197" s="119"/>
      <c r="Q197" s="130"/>
      <c r="R197" s="89"/>
      <c r="S197" s="119"/>
    </row>
    <row r="198" spans="1:19" ht="15" hidden="1" customHeight="1" x14ac:dyDescent="0.25">
      <c r="A198" s="369"/>
      <c r="B198" s="363"/>
      <c r="C198" s="363"/>
      <c r="D198" s="363"/>
      <c r="E198" s="363"/>
      <c r="F198" s="366"/>
      <c r="G198" s="107"/>
      <c r="H198" s="165"/>
      <c r="I198" s="89"/>
      <c r="J198" s="119"/>
      <c r="K198" s="165"/>
      <c r="L198" s="89"/>
      <c r="M198" s="119"/>
      <c r="N198" s="165"/>
      <c r="O198" s="118"/>
      <c r="P198" s="119"/>
      <c r="Q198" s="130"/>
      <c r="R198" s="89"/>
      <c r="S198" s="119"/>
    </row>
    <row r="199" spans="1:19" ht="15" hidden="1" customHeight="1" x14ac:dyDescent="0.25">
      <c r="A199" s="369"/>
      <c r="B199" s="363"/>
      <c r="C199" s="363"/>
      <c r="D199" s="363"/>
      <c r="E199" s="363"/>
      <c r="F199" s="366"/>
      <c r="G199" s="107"/>
      <c r="H199" s="165"/>
      <c r="I199" s="89"/>
      <c r="J199" s="119"/>
      <c r="K199" s="165"/>
      <c r="L199" s="89"/>
      <c r="M199" s="119"/>
      <c r="N199" s="165"/>
      <c r="O199" s="118"/>
      <c r="P199" s="119"/>
      <c r="Q199" s="130"/>
      <c r="R199" s="89"/>
      <c r="S199" s="119"/>
    </row>
    <row r="200" spans="1:19" ht="15" hidden="1" customHeight="1" x14ac:dyDescent="0.25">
      <c r="A200" s="369"/>
      <c r="B200" s="363"/>
      <c r="C200" s="363"/>
      <c r="D200" s="363"/>
      <c r="E200" s="363"/>
      <c r="F200" s="366"/>
      <c r="G200" s="107"/>
      <c r="H200" s="165"/>
      <c r="I200" s="89"/>
      <c r="J200" s="119"/>
      <c r="K200" s="165"/>
      <c r="L200" s="89"/>
      <c r="M200" s="119"/>
      <c r="N200" s="165"/>
      <c r="O200" s="118"/>
      <c r="P200" s="119"/>
      <c r="Q200" s="130"/>
      <c r="R200" s="89"/>
      <c r="S200" s="119"/>
    </row>
    <row r="201" spans="1:19" ht="15" hidden="1" customHeight="1" x14ac:dyDescent="0.25">
      <c r="A201" s="369"/>
      <c r="B201" s="363"/>
      <c r="C201" s="363"/>
      <c r="D201" s="363"/>
      <c r="E201" s="363"/>
      <c r="F201" s="366"/>
      <c r="G201" s="107"/>
      <c r="H201" s="165"/>
      <c r="I201" s="89"/>
      <c r="J201" s="119"/>
      <c r="K201" s="165"/>
      <c r="L201" s="89"/>
      <c r="M201" s="119"/>
      <c r="N201" s="165"/>
      <c r="O201" s="118"/>
      <c r="P201" s="119"/>
      <c r="Q201" s="130"/>
      <c r="R201" s="89"/>
      <c r="S201" s="119"/>
    </row>
    <row r="202" spans="1:19" ht="15" hidden="1" customHeight="1" x14ac:dyDescent="0.25">
      <c r="A202" s="369"/>
      <c r="B202" s="363"/>
      <c r="C202" s="363"/>
      <c r="D202" s="363"/>
      <c r="E202" s="363"/>
      <c r="F202" s="366"/>
      <c r="G202" s="107"/>
      <c r="H202" s="165"/>
      <c r="I202" s="89"/>
      <c r="J202" s="119"/>
      <c r="K202" s="165"/>
      <c r="L202" s="89"/>
      <c r="M202" s="119"/>
      <c r="N202" s="165"/>
      <c r="O202" s="118"/>
      <c r="P202" s="119"/>
      <c r="Q202" s="130"/>
      <c r="R202" s="89"/>
      <c r="S202" s="119"/>
    </row>
    <row r="203" spans="1:19" ht="15" hidden="1" customHeight="1" x14ac:dyDescent="0.25">
      <c r="A203" s="369"/>
      <c r="B203" s="363"/>
      <c r="C203" s="363"/>
      <c r="D203" s="363"/>
      <c r="E203" s="363"/>
      <c r="F203" s="366"/>
      <c r="G203" s="107"/>
      <c r="H203" s="165"/>
      <c r="I203" s="89"/>
      <c r="J203" s="119"/>
      <c r="K203" s="165"/>
      <c r="L203" s="89"/>
      <c r="M203" s="119"/>
      <c r="N203" s="165"/>
      <c r="O203" s="118"/>
      <c r="P203" s="119"/>
      <c r="Q203" s="130"/>
      <c r="R203" s="89"/>
      <c r="S203" s="119"/>
    </row>
    <row r="204" spans="1:19" ht="15" hidden="1" customHeight="1" x14ac:dyDescent="0.25">
      <c r="A204" s="369"/>
      <c r="B204" s="363"/>
      <c r="C204" s="363"/>
      <c r="D204" s="363"/>
      <c r="E204" s="363"/>
      <c r="F204" s="366"/>
      <c r="G204" s="107"/>
      <c r="H204" s="165"/>
      <c r="I204" s="89"/>
      <c r="J204" s="119"/>
      <c r="K204" s="165"/>
      <c r="L204" s="89"/>
      <c r="M204" s="119"/>
      <c r="N204" s="165"/>
      <c r="O204" s="118"/>
      <c r="P204" s="119"/>
      <c r="Q204" s="130"/>
      <c r="R204" s="89"/>
      <c r="S204" s="119"/>
    </row>
    <row r="205" spans="1:19" ht="15" hidden="1" customHeight="1" x14ac:dyDescent="0.25">
      <c r="A205" s="369"/>
      <c r="B205" s="363"/>
      <c r="C205" s="363"/>
      <c r="D205" s="363"/>
      <c r="E205" s="363"/>
      <c r="F205" s="366"/>
      <c r="G205" s="107"/>
      <c r="H205" s="165"/>
      <c r="I205" s="89"/>
      <c r="J205" s="119"/>
      <c r="K205" s="165"/>
      <c r="L205" s="89"/>
      <c r="M205" s="119"/>
      <c r="N205" s="165"/>
      <c r="O205" s="118"/>
      <c r="P205" s="119"/>
      <c r="Q205" s="130"/>
      <c r="R205" s="89"/>
      <c r="S205" s="119"/>
    </row>
    <row r="206" spans="1:19" ht="15" hidden="1" customHeight="1" x14ac:dyDescent="0.25">
      <c r="A206" s="369"/>
      <c r="B206" s="363"/>
      <c r="C206" s="363"/>
      <c r="D206" s="363"/>
      <c r="E206" s="363"/>
      <c r="F206" s="366"/>
      <c r="G206" s="107"/>
      <c r="H206" s="165"/>
      <c r="I206" s="89"/>
      <c r="J206" s="119"/>
      <c r="K206" s="165"/>
      <c r="L206" s="89"/>
      <c r="M206" s="119"/>
      <c r="N206" s="165"/>
      <c r="O206" s="118"/>
      <c r="P206" s="119"/>
      <c r="Q206" s="130"/>
      <c r="R206" s="89"/>
      <c r="S206" s="119"/>
    </row>
    <row r="207" spans="1:19" ht="15" hidden="1" customHeight="1" x14ac:dyDescent="0.25">
      <c r="A207" s="369"/>
      <c r="B207" s="363"/>
      <c r="C207" s="363"/>
      <c r="D207" s="363"/>
      <c r="E207" s="363"/>
      <c r="F207" s="366"/>
      <c r="G207" s="107"/>
      <c r="H207" s="165"/>
      <c r="I207" s="89"/>
      <c r="J207" s="119"/>
      <c r="K207" s="165"/>
      <c r="L207" s="89"/>
      <c r="M207" s="119"/>
      <c r="N207" s="165"/>
      <c r="O207" s="118"/>
      <c r="P207" s="119"/>
      <c r="Q207" s="130"/>
      <c r="R207" s="89"/>
      <c r="S207" s="119"/>
    </row>
    <row r="208" spans="1:19" ht="15" hidden="1" customHeight="1" x14ac:dyDescent="0.25">
      <c r="A208" s="369"/>
      <c r="B208" s="363"/>
      <c r="C208" s="363"/>
      <c r="D208" s="363"/>
      <c r="E208" s="363"/>
      <c r="F208" s="366"/>
      <c r="G208" s="107"/>
      <c r="H208" s="165"/>
      <c r="I208" s="89"/>
      <c r="J208" s="119"/>
      <c r="K208" s="165"/>
      <c r="L208" s="89"/>
      <c r="M208" s="119"/>
      <c r="N208" s="165"/>
      <c r="O208" s="118"/>
      <c r="P208" s="119"/>
      <c r="Q208" s="130"/>
      <c r="R208" s="89"/>
      <c r="S208" s="119"/>
    </row>
    <row r="209" spans="1:19" x14ac:dyDescent="0.25">
      <c r="A209" s="369"/>
      <c r="B209" s="363"/>
      <c r="C209" s="363"/>
      <c r="D209" s="363"/>
      <c r="E209" s="363"/>
      <c r="F209" s="366"/>
      <c r="G209" s="107" t="e">
        <f>#REF!</f>
        <v>#REF!</v>
      </c>
      <c r="H209" s="165"/>
      <c r="I209" s="89"/>
      <c r="J209" s="119"/>
      <c r="K209" s="165"/>
      <c r="L209" s="89"/>
      <c r="M209" s="119"/>
      <c r="N209" s="165" t="e">
        <f>#REF!</f>
        <v>#REF!</v>
      </c>
      <c r="O209" s="117" t="e">
        <f>#REF!</f>
        <v>#REF!</v>
      </c>
      <c r="P209" s="72" t="e">
        <f>#REF!</f>
        <v>#REF!</v>
      </c>
      <c r="Q209" s="130"/>
      <c r="R209" s="89"/>
      <c r="S209" s="119"/>
    </row>
    <row r="210" spans="1:19" ht="15.75" thickBot="1" x14ac:dyDescent="0.3">
      <c r="A210" s="370"/>
      <c r="B210" s="364"/>
      <c r="C210" s="364"/>
      <c r="D210" s="364"/>
      <c r="E210" s="364"/>
      <c r="F210" s="367"/>
      <c r="G210" s="160" t="e">
        <f>#REF!</f>
        <v>#REF!</v>
      </c>
      <c r="H210" s="166"/>
      <c r="I210" s="125"/>
      <c r="J210" s="167"/>
      <c r="K210" s="166"/>
      <c r="L210" s="125"/>
      <c r="M210" s="167"/>
      <c r="N210" s="166"/>
      <c r="O210" s="126"/>
      <c r="P210" s="167"/>
      <c r="Q210" s="131" t="e">
        <f>#REF!</f>
        <v>#REF!</v>
      </c>
      <c r="R210" s="124" t="e">
        <f>#REF!</f>
        <v>#REF!</v>
      </c>
      <c r="S210" s="74" t="e">
        <f>#REF!</f>
        <v>#REF!</v>
      </c>
    </row>
    <row r="211" spans="1:19" x14ac:dyDescent="0.25">
      <c r="A211" s="23"/>
      <c r="B211" s="23"/>
      <c r="C211" s="23"/>
      <c r="D211" s="23"/>
      <c r="E211" s="23"/>
      <c r="F211" s="23"/>
      <c r="G211" s="97"/>
      <c r="H211" s="111"/>
      <c r="I211" s="111"/>
      <c r="J211" s="172"/>
      <c r="K211" s="111"/>
      <c r="L211" s="132"/>
      <c r="M211" s="133"/>
      <c r="N211" s="111"/>
      <c r="O211" s="134"/>
      <c r="P211" s="133"/>
      <c r="Q211" s="111"/>
      <c r="R211" s="132"/>
      <c r="S211" s="133"/>
    </row>
    <row r="212" spans="1:19" x14ac:dyDescent="0.25">
      <c r="A212" s="23"/>
      <c r="B212" s="23"/>
      <c r="C212" s="23"/>
      <c r="D212" s="23"/>
      <c r="E212" s="23"/>
      <c r="F212" s="23"/>
      <c r="G212" s="171"/>
      <c r="H212" s="111"/>
      <c r="I212" s="132"/>
      <c r="J212" s="133"/>
      <c r="K212" s="111"/>
      <c r="L212" s="111"/>
      <c r="M212" s="172"/>
      <c r="N212" s="111"/>
      <c r="O212" s="134"/>
      <c r="P212" s="133"/>
      <c r="Q212" s="111"/>
      <c r="R212" s="132"/>
      <c r="S212" s="133"/>
    </row>
    <row r="213" spans="1:19" x14ac:dyDescent="0.25">
      <c r="A213" s="23"/>
      <c r="B213" s="23"/>
      <c r="C213" s="23"/>
      <c r="D213" s="23"/>
      <c r="E213" s="23"/>
      <c r="F213" s="23"/>
      <c r="G213" s="171"/>
      <c r="H213" s="111"/>
      <c r="I213" s="132"/>
      <c r="J213" s="133"/>
      <c r="K213" s="111"/>
      <c r="L213" s="132"/>
      <c r="M213" s="133"/>
      <c r="N213" s="111"/>
      <c r="O213" s="111"/>
      <c r="P213" s="172"/>
      <c r="Q213" s="111"/>
      <c r="R213" s="132"/>
      <c r="S213" s="133"/>
    </row>
    <row r="214" spans="1:19" x14ac:dyDescent="0.25">
      <c r="A214" s="23"/>
      <c r="B214" s="23"/>
      <c r="C214" s="23"/>
      <c r="D214" s="23"/>
      <c r="E214" s="97"/>
      <c r="F214" s="97"/>
      <c r="G214" s="97"/>
      <c r="H214" s="111"/>
      <c r="I214" s="132"/>
      <c r="J214" s="133"/>
      <c r="K214" s="111"/>
      <c r="L214" s="132"/>
      <c r="M214" s="133"/>
      <c r="N214" s="111"/>
      <c r="O214" s="134"/>
      <c r="P214" s="133"/>
      <c r="Q214" s="111"/>
      <c r="R214" s="132"/>
      <c r="S214" s="133"/>
    </row>
    <row r="215" spans="1:19" x14ac:dyDescent="0.25">
      <c r="A215" s="23"/>
      <c r="B215" s="23"/>
      <c r="C215" s="23"/>
      <c r="D215" s="23"/>
      <c r="E215" s="97"/>
      <c r="F215" s="97"/>
      <c r="G215" s="97"/>
      <c r="H215" s="111"/>
      <c r="I215" s="132"/>
      <c r="J215" s="133"/>
      <c r="K215" s="111"/>
      <c r="L215" s="132"/>
      <c r="M215" s="133"/>
      <c r="N215" s="111"/>
      <c r="O215" s="134"/>
      <c r="P215" s="133"/>
      <c r="Q215" s="111"/>
      <c r="R215" s="132"/>
      <c r="S215" s="133"/>
    </row>
    <row r="216" spans="1:19" x14ac:dyDescent="0.25">
      <c r="A216" s="23"/>
      <c r="B216" s="23"/>
      <c r="C216" s="23"/>
      <c r="D216" s="23"/>
      <c r="E216" s="97"/>
      <c r="F216" s="97"/>
      <c r="G216" s="97"/>
      <c r="H216" s="111"/>
      <c r="I216" s="132"/>
      <c r="J216" s="133"/>
      <c r="K216" s="111"/>
      <c r="L216" s="132"/>
      <c r="M216" s="133"/>
      <c r="N216" s="111"/>
      <c r="O216" s="134"/>
      <c r="P216" s="133"/>
      <c r="Q216" s="111"/>
      <c r="R216" s="132"/>
      <c r="S216" s="133"/>
    </row>
    <row r="217" spans="1:19" x14ac:dyDescent="0.25">
      <c r="A217" s="23"/>
      <c r="B217" s="23"/>
      <c r="C217" s="23"/>
      <c r="D217" s="23"/>
      <c r="E217" s="97"/>
      <c r="F217" s="97"/>
      <c r="G217" s="97"/>
      <c r="H217" s="111"/>
      <c r="I217" s="132"/>
      <c r="J217" s="133"/>
      <c r="K217" s="111"/>
      <c r="L217" s="132"/>
      <c r="M217" s="23"/>
      <c r="N217" s="111"/>
      <c r="O217" s="134"/>
      <c r="P217" s="133"/>
      <c r="Q217" s="111"/>
      <c r="R217" s="132"/>
      <c r="S217" s="133"/>
    </row>
    <row r="218" spans="1:19" x14ac:dyDescent="0.25">
      <c r="A218" s="23"/>
      <c r="B218" s="23"/>
      <c r="C218" s="23"/>
      <c r="D218" s="23"/>
      <c r="E218" s="97"/>
      <c r="F218" s="97"/>
      <c r="G218" s="97"/>
      <c r="H218" s="111"/>
      <c r="I218" s="132"/>
      <c r="J218" s="133"/>
      <c r="K218" s="111"/>
      <c r="L218" s="132"/>
      <c r="M218" s="133"/>
      <c r="N218" s="111"/>
      <c r="O218" s="134"/>
      <c r="P218" s="133"/>
      <c r="Q218" s="111"/>
      <c r="R218" s="132"/>
      <c r="S218" s="133"/>
    </row>
    <row r="219" spans="1:19" x14ac:dyDescent="0.25">
      <c r="A219" s="23"/>
      <c r="B219" s="23"/>
      <c r="C219" s="23"/>
      <c r="D219" s="23"/>
      <c r="E219" s="97"/>
      <c r="F219" s="97"/>
      <c r="G219" s="97"/>
      <c r="H219" s="111"/>
      <c r="I219" s="132"/>
      <c r="J219" s="133"/>
      <c r="K219" s="111"/>
      <c r="L219" s="132"/>
      <c r="M219" s="133"/>
      <c r="N219" s="111"/>
      <c r="O219" s="134"/>
      <c r="P219" s="133"/>
      <c r="Q219" s="111"/>
      <c r="R219" s="132"/>
      <c r="S219" s="133"/>
    </row>
    <row r="220" spans="1:19" x14ac:dyDescent="0.25">
      <c r="A220" s="23"/>
      <c r="B220" s="23"/>
      <c r="C220" s="23"/>
      <c r="D220" s="23"/>
      <c r="E220" s="97"/>
      <c r="F220" s="97"/>
      <c r="G220" s="97"/>
      <c r="H220" s="111"/>
      <c r="I220" s="132"/>
      <c r="J220" s="133"/>
      <c r="K220" s="111"/>
      <c r="L220" s="132"/>
      <c r="M220" s="133"/>
      <c r="N220" s="111"/>
      <c r="O220" s="134"/>
      <c r="P220" s="133"/>
      <c r="Q220" s="111"/>
      <c r="R220" s="132"/>
      <c r="S220" s="133"/>
    </row>
    <row r="221" spans="1:19" x14ac:dyDescent="0.25">
      <c r="A221" s="23"/>
      <c r="B221" s="23"/>
      <c r="C221" s="23"/>
      <c r="D221" s="23"/>
      <c r="E221" s="97"/>
      <c r="F221" s="97"/>
      <c r="G221" s="97"/>
      <c r="H221" s="111"/>
      <c r="I221" s="132"/>
      <c r="J221" s="133"/>
      <c r="K221" s="111"/>
      <c r="L221" s="132"/>
      <c r="M221" s="133"/>
      <c r="N221" s="111"/>
      <c r="O221" s="134"/>
      <c r="P221" s="133"/>
      <c r="Q221" s="111"/>
      <c r="R221" s="132"/>
      <c r="S221" s="133"/>
    </row>
    <row r="222" spans="1:19" hidden="1" x14ac:dyDescent="0.25">
      <c r="A222" s="135">
        <v>44</v>
      </c>
      <c r="B222" s="71">
        <v>3</v>
      </c>
      <c r="C222" s="71">
        <v>1</v>
      </c>
      <c r="D222" s="71">
        <v>0</v>
      </c>
      <c r="E222" s="67">
        <v>10000</v>
      </c>
      <c r="F222" s="67">
        <v>0.9</v>
      </c>
      <c r="G222" s="67">
        <v>14</v>
      </c>
      <c r="H222" s="136"/>
      <c r="I222" s="109"/>
      <c r="J222" s="137"/>
      <c r="K222" s="138"/>
      <c r="L222" s="109"/>
      <c r="M222" s="110"/>
      <c r="N222" s="138"/>
      <c r="O222" s="112"/>
      <c r="P222" s="110"/>
      <c r="Q222" s="138"/>
      <c r="R222" s="109"/>
      <c r="S222" s="110"/>
    </row>
    <row r="223" spans="1:19" hidden="1" x14ac:dyDescent="0.25">
      <c r="A223" s="135">
        <v>44</v>
      </c>
      <c r="B223" s="71">
        <v>3</v>
      </c>
      <c r="C223" s="71">
        <v>1</v>
      </c>
      <c r="D223" s="71">
        <v>0</v>
      </c>
      <c r="E223" s="67">
        <v>10000</v>
      </c>
      <c r="F223" s="67">
        <v>0.9</v>
      </c>
      <c r="G223" s="67">
        <v>15</v>
      </c>
      <c r="H223" s="136"/>
      <c r="I223" s="109"/>
      <c r="J223" s="137"/>
      <c r="K223" s="138"/>
      <c r="L223" s="109"/>
      <c r="M223" s="110"/>
      <c r="N223" s="138"/>
      <c r="O223" s="112"/>
      <c r="P223" s="110"/>
      <c r="Q223" s="138"/>
      <c r="R223" s="109"/>
      <c r="S223" s="110"/>
    </row>
    <row r="224" spans="1:19" hidden="1" x14ac:dyDescent="0.25">
      <c r="A224" s="135">
        <v>44</v>
      </c>
      <c r="B224" s="71">
        <v>3</v>
      </c>
      <c r="C224" s="71">
        <v>1</v>
      </c>
      <c r="D224" s="71">
        <v>0</v>
      </c>
      <c r="E224" s="67">
        <v>10000</v>
      </c>
      <c r="F224" s="67">
        <v>0.9</v>
      </c>
      <c r="G224" s="67">
        <v>16</v>
      </c>
      <c r="H224" s="136"/>
      <c r="I224" s="109"/>
      <c r="J224" s="137"/>
      <c r="K224" s="138"/>
      <c r="L224" s="109"/>
      <c r="M224" s="110"/>
      <c r="N224" s="138"/>
      <c r="O224" s="112"/>
      <c r="P224" s="110"/>
      <c r="Q224" s="138"/>
      <c r="R224" s="109"/>
      <c r="S224" s="110"/>
    </row>
    <row r="225" spans="1:19" hidden="1" x14ac:dyDescent="0.25">
      <c r="A225" s="135">
        <v>44</v>
      </c>
      <c r="B225" s="71">
        <v>3</v>
      </c>
      <c r="C225" s="71">
        <v>1</v>
      </c>
      <c r="D225" s="71">
        <v>0</v>
      </c>
      <c r="E225" s="67">
        <v>10000</v>
      </c>
      <c r="F225" s="67">
        <v>0.9</v>
      </c>
      <c r="G225" s="67">
        <v>17</v>
      </c>
      <c r="H225" s="136"/>
      <c r="I225" s="109"/>
      <c r="J225" s="137"/>
      <c r="K225" s="138"/>
      <c r="L225" s="109"/>
      <c r="M225" s="110"/>
      <c r="N225" s="138"/>
      <c r="O225" s="112"/>
      <c r="P225" s="110"/>
      <c r="Q225" s="138"/>
      <c r="R225" s="109"/>
      <c r="S225" s="110"/>
    </row>
    <row r="226" spans="1:19" hidden="1" x14ac:dyDescent="0.25">
      <c r="A226" s="135">
        <v>44</v>
      </c>
      <c r="B226" s="71">
        <v>3</v>
      </c>
      <c r="C226" s="71">
        <v>1</v>
      </c>
      <c r="D226" s="71">
        <v>0</v>
      </c>
      <c r="E226" s="67">
        <v>10000</v>
      </c>
      <c r="F226" s="67">
        <v>0.9</v>
      </c>
      <c r="G226" s="67">
        <v>18</v>
      </c>
      <c r="H226" s="136"/>
      <c r="I226" s="109"/>
      <c r="J226" s="137"/>
      <c r="K226" s="138"/>
      <c r="L226" s="109"/>
      <c r="M226" s="110"/>
      <c r="N226" s="138"/>
      <c r="O226" s="112"/>
      <c r="P226" s="110"/>
      <c r="Q226" s="138"/>
      <c r="R226" s="109"/>
      <c r="S226" s="110"/>
    </row>
    <row r="227" spans="1:19" hidden="1" x14ac:dyDescent="0.25">
      <c r="A227" s="135">
        <v>44</v>
      </c>
      <c r="B227" s="71">
        <v>3</v>
      </c>
      <c r="C227" s="71">
        <v>1</v>
      </c>
      <c r="D227" s="71">
        <v>0</v>
      </c>
      <c r="E227" s="67">
        <v>10000</v>
      </c>
      <c r="F227" s="67">
        <v>0.9</v>
      </c>
      <c r="G227" s="67">
        <v>19</v>
      </c>
      <c r="H227" s="136"/>
      <c r="I227" s="109"/>
      <c r="J227" s="137"/>
      <c r="K227" s="138"/>
      <c r="L227" s="109"/>
      <c r="M227" s="110"/>
      <c r="N227" s="138"/>
      <c r="O227" s="112"/>
      <c r="P227" s="110"/>
      <c r="Q227" s="138"/>
      <c r="R227" s="109"/>
      <c r="S227" s="110"/>
    </row>
    <row r="228" spans="1:19" hidden="1" x14ac:dyDescent="0.25">
      <c r="A228" s="135">
        <v>44</v>
      </c>
      <c r="B228" s="71">
        <v>3</v>
      </c>
      <c r="C228" s="71">
        <v>1</v>
      </c>
      <c r="D228" s="71">
        <v>0</v>
      </c>
      <c r="E228" s="67">
        <v>10000</v>
      </c>
      <c r="F228" s="67">
        <v>0.9</v>
      </c>
      <c r="G228" s="67">
        <v>20</v>
      </c>
      <c r="H228" s="136"/>
      <c r="I228" s="109"/>
      <c r="J228" s="137"/>
      <c r="K228" s="138"/>
      <c r="L228" s="109"/>
      <c r="M228" s="110"/>
      <c r="N228" s="138"/>
      <c r="O228" s="112"/>
      <c r="P228" s="110"/>
      <c r="Q228" s="138"/>
      <c r="R228" s="109"/>
      <c r="S228" s="110"/>
    </row>
    <row r="229" spans="1:19" hidden="1" x14ac:dyDescent="0.25">
      <c r="A229" s="135">
        <v>44</v>
      </c>
      <c r="B229" s="71">
        <v>3</v>
      </c>
      <c r="C229" s="71">
        <v>1</v>
      </c>
      <c r="D229" s="71">
        <v>0</v>
      </c>
      <c r="E229" s="67">
        <v>10000</v>
      </c>
      <c r="F229" s="67">
        <v>0.9</v>
      </c>
      <c r="G229" s="67">
        <v>21</v>
      </c>
      <c r="H229" s="136"/>
      <c r="I229" s="109"/>
      <c r="J229" s="137"/>
      <c r="K229" s="138"/>
      <c r="L229" s="109"/>
      <c r="M229" s="110"/>
      <c r="N229" s="138"/>
      <c r="O229" s="112"/>
      <c r="P229" s="110"/>
      <c r="Q229" s="138"/>
      <c r="R229" s="109"/>
      <c r="S229" s="110"/>
    </row>
    <row r="230" spans="1:19" hidden="1" x14ac:dyDescent="0.25">
      <c r="A230" s="135">
        <v>44</v>
      </c>
      <c r="B230" s="71">
        <v>3</v>
      </c>
      <c r="C230" s="71">
        <v>1</v>
      </c>
      <c r="D230" s="71">
        <v>0</v>
      </c>
      <c r="E230" s="67">
        <v>10000</v>
      </c>
      <c r="F230" s="67">
        <v>0.9</v>
      </c>
      <c r="G230" s="67">
        <v>22</v>
      </c>
      <c r="H230" s="136"/>
      <c r="I230" s="109"/>
      <c r="J230" s="137"/>
      <c r="K230" s="138"/>
      <c r="L230" s="109"/>
      <c r="M230" s="110"/>
      <c r="N230" s="138"/>
      <c r="O230" s="112"/>
      <c r="P230" s="110"/>
      <c r="Q230" s="138"/>
      <c r="R230" s="109"/>
      <c r="S230" s="110"/>
    </row>
    <row r="231" spans="1:19" hidden="1" x14ac:dyDescent="0.25">
      <c r="A231" s="135">
        <v>44</v>
      </c>
      <c r="B231" s="71">
        <v>3</v>
      </c>
      <c r="C231" s="71">
        <v>1</v>
      </c>
      <c r="D231" s="71">
        <v>0</v>
      </c>
      <c r="E231" s="67">
        <v>10000</v>
      </c>
      <c r="F231" s="67">
        <v>0.9</v>
      </c>
      <c r="G231" s="67">
        <v>23</v>
      </c>
      <c r="H231" s="136"/>
      <c r="I231" s="109"/>
      <c r="J231" s="137"/>
      <c r="K231" s="138"/>
      <c r="L231" s="109"/>
      <c r="M231" s="110"/>
      <c r="N231" s="138"/>
      <c r="O231" s="112"/>
      <c r="P231" s="110"/>
      <c r="Q231" s="138"/>
      <c r="R231" s="109"/>
      <c r="S231" s="110"/>
    </row>
    <row r="232" spans="1:19" hidden="1" x14ac:dyDescent="0.25">
      <c r="A232" s="135">
        <v>44</v>
      </c>
      <c r="B232" s="71">
        <v>3</v>
      </c>
      <c r="C232" s="71">
        <v>1</v>
      </c>
      <c r="D232" s="71">
        <v>0</v>
      </c>
      <c r="E232" s="67">
        <v>10000</v>
      </c>
      <c r="F232" s="67">
        <v>0.9</v>
      </c>
      <c r="G232" s="67">
        <v>24</v>
      </c>
      <c r="H232" s="136"/>
      <c r="I232" s="109"/>
      <c r="J232" s="137"/>
      <c r="K232" s="138"/>
      <c r="L232" s="109"/>
      <c r="M232" s="110"/>
      <c r="N232" s="138"/>
      <c r="O232" s="112"/>
      <c r="P232" s="110"/>
      <c r="Q232" s="138"/>
      <c r="R232" s="109"/>
      <c r="S232" s="110"/>
    </row>
    <row r="233" spans="1:19" hidden="1" x14ac:dyDescent="0.25">
      <c r="A233" s="135">
        <v>44</v>
      </c>
      <c r="B233" s="71">
        <v>3</v>
      </c>
      <c r="C233" s="71">
        <v>1</v>
      </c>
      <c r="D233" s="71">
        <v>0</v>
      </c>
      <c r="E233" s="67">
        <v>10000</v>
      </c>
      <c r="F233" s="67">
        <v>0.9</v>
      </c>
      <c r="G233" s="67">
        <v>25</v>
      </c>
      <c r="H233" s="136"/>
      <c r="I233" s="109"/>
      <c r="J233" s="137"/>
      <c r="K233" s="138"/>
      <c r="L233" s="109"/>
      <c r="M233" s="110"/>
      <c r="N233" s="138"/>
      <c r="O233" s="112"/>
      <c r="P233" s="110"/>
      <c r="Q233" s="138"/>
      <c r="R233" s="109"/>
      <c r="S233" s="110"/>
    </row>
    <row r="234" spans="1:19" hidden="1" x14ac:dyDescent="0.25">
      <c r="A234" s="135">
        <v>44</v>
      </c>
      <c r="B234" s="71">
        <v>3</v>
      </c>
      <c r="C234" s="71">
        <v>1</v>
      </c>
      <c r="D234" s="71">
        <v>0</v>
      </c>
      <c r="E234" s="67">
        <v>10000</v>
      </c>
      <c r="F234" s="67">
        <v>0.9</v>
      </c>
      <c r="G234" s="67">
        <v>26</v>
      </c>
      <c r="H234" s="136"/>
      <c r="I234" s="109"/>
      <c r="J234" s="137"/>
      <c r="K234" s="138"/>
      <c r="L234" s="109"/>
      <c r="M234" s="110"/>
      <c r="N234" s="138"/>
      <c r="O234" s="112"/>
      <c r="P234" s="110"/>
      <c r="Q234" s="138"/>
      <c r="R234" s="109"/>
      <c r="S234" s="110"/>
    </row>
    <row r="235" spans="1:19" hidden="1" x14ac:dyDescent="0.25">
      <c r="A235" s="135">
        <v>44</v>
      </c>
      <c r="B235" s="71">
        <v>3</v>
      </c>
      <c r="C235" s="71">
        <v>1</v>
      </c>
      <c r="D235" s="71">
        <v>0</v>
      </c>
      <c r="E235" s="67">
        <v>10000</v>
      </c>
      <c r="F235" s="67">
        <v>0.9</v>
      </c>
      <c r="G235" s="67">
        <v>27</v>
      </c>
      <c r="H235" s="136"/>
      <c r="I235" s="109"/>
      <c r="J235" s="137"/>
      <c r="K235" s="138"/>
      <c r="L235" s="109"/>
      <c r="M235" s="110"/>
      <c r="N235" s="138"/>
      <c r="O235" s="112"/>
      <c r="P235" s="110"/>
      <c r="Q235" s="138"/>
      <c r="R235" s="109"/>
      <c r="S235" s="110"/>
    </row>
    <row r="236" spans="1:19" hidden="1" x14ac:dyDescent="0.25">
      <c r="A236" s="135">
        <v>44</v>
      </c>
      <c r="B236" s="71">
        <v>3</v>
      </c>
      <c r="C236" s="71">
        <v>1</v>
      </c>
      <c r="D236" s="71">
        <v>0</v>
      </c>
      <c r="E236" s="67">
        <v>10000</v>
      </c>
      <c r="F236" s="67">
        <v>0.9</v>
      </c>
      <c r="G236" s="67">
        <v>28</v>
      </c>
      <c r="H236" s="136"/>
      <c r="I236" s="109"/>
      <c r="J236" s="137"/>
      <c r="K236" s="138"/>
      <c r="L236" s="109"/>
      <c r="M236" s="110"/>
      <c r="N236" s="138"/>
      <c r="O236" s="112"/>
      <c r="P236" s="110"/>
      <c r="Q236" s="138"/>
      <c r="R236" s="109"/>
      <c r="S236" s="110"/>
    </row>
    <row r="237" spans="1:19" hidden="1" x14ac:dyDescent="0.25">
      <c r="A237" s="135">
        <v>44</v>
      </c>
      <c r="B237" s="71">
        <v>3</v>
      </c>
      <c r="C237" s="71">
        <v>1</v>
      </c>
      <c r="D237" s="71">
        <v>0</v>
      </c>
      <c r="E237" s="67">
        <v>10000</v>
      </c>
      <c r="F237" s="67">
        <v>0.9</v>
      </c>
      <c r="G237" s="67">
        <v>29</v>
      </c>
      <c r="H237" s="136"/>
      <c r="I237" s="109"/>
      <c r="J237" s="137"/>
      <c r="K237" s="138"/>
      <c r="L237" s="109"/>
      <c r="M237" s="110"/>
      <c r="N237" s="138"/>
      <c r="O237" s="112"/>
      <c r="P237" s="110"/>
      <c r="Q237" s="138"/>
      <c r="R237" s="109"/>
      <c r="S237" s="110"/>
    </row>
    <row r="238" spans="1:19" hidden="1" x14ac:dyDescent="0.25">
      <c r="A238" s="135">
        <v>44</v>
      </c>
      <c r="B238" s="71">
        <v>3</v>
      </c>
      <c r="C238" s="71">
        <v>1</v>
      </c>
      <c r="D238" s="71">
        <v>0</v>
      </c>
      <c r="E238" s="67">
        <v>10000</v>
      </c>
      <c r="F238" s="67">
        <v>0.9</v>
      </c>
      <c r="G238" s="67">
        <v>30</v>
      </c>
      <c r="H238" s="136"/>
      <c r="I238" s="109"/>
      <c r="J238" s="137"/>
      <c r="K238" s="138"/>
      <c r="L238" s="109"/>
      <c r="M238" s="110"/>
      <c r="N238" s="138"/>
      <c r="O238" s="112"/>
      <c r="P238" s="110"/>
      <c r="Q238" s="138"/>
      <c r="R238" s="109"/>
      <c r="S238" s="110"/>
    </row>
    <row r="239" spans="1:19" hidden="1" x14ac:dyDescent="0.25">
      <c r="A239" s="135">
        <v>44</v>
      </c>
      <c r="B239" s="71">
        <v>3</v>
      </c>
      <c r="C239" s="71">
        <v>1</v>
      </c>
      <c r="D239" s="71">
        <v>0</v>
      </c>
      <c r="E239" s="67">
        <v>10000</v>
      </c>
      <c r="F239" s="67">
        <v>0.9</v>
      </c>
      <c r="G239" s="67">
        <v>31</v>
      </c>
      <c r="H239" s="136"/>
      <c r="I239" s="109"/>
      <c r="J239" s="137"/>
      <c r="K239" s="138"/>
      <c r="L239" s="109"/>
      <c r="M239" s="110"/>
      <c r="N239" s="138"/>
      <c r="O239" s="112"/>
      <c r="P239" s="110"/>
      <c r="Q239" s="138"/>
      <c r="R239" s="109"/>
      <c r="S239" s="110"/>
    </row>
    <row r="240" spans="1:19" hidden="1" x14ac:dyDescent="0.25">
      <c r="A240" s="135">
        <v>44</v>
      </c>
      <c r="B240" s="71">
        <v>3</v>
      </c>
      <c r="C240" s="71">
        <v>1</v>
      </c>
      <c r="D240" s="71">
        <v>0</v>
      </c>
      <c r="E240" s="67">
        <v>10000</v>
      </c>
      <c r="F240" s="67">
        <v>0.9</v>
      </c>
      <c r="G240" s="67">
        <v>32</v>
      </c>
      <c r="H240" s="136"/>
      <c r="I240" s="109"/>
      <c r="J240" s="137"/>
      <c r="K240" s="138"/>
      <c r="L240" s="109"/>
      <c r="M240" s="110"/>
      <c r="N240" s="138"/>
      <c r="O240" s="112"/>
      <c r="P240" s="110"/>
      <c r="Q240" s="138"/>
      <c r="R240" s="109"/>
      <c r="S240" s="110"/>
    </row>
    <row r="241" spans="1:19" hidden="1" x14ac:dyDescent="0.25">
      <c r="A241" s="135">
        <v>44</v>
      </c>
      <c r="B241" s="71">
        <v>3</v>
      </c>
      <c r="C241" s="71">
        <v>1</v>
      </c>
      <c r="D241" s="71">
        <v>0</v>
      </c>
      <c r="E241" s="67">
        <v>10000</v>
      </c>
      <c r="F241" s="67">
        <v>0.9</v>
      </c>
      <c r="G241" s="67">
        <v>33</v>
      </c>
      <c r="H241" s="136"/>
      <c r="I241" s="109"/>
      <c r="J241" s="137"/>
      <c r="K241" s="138"/>
      <c r="L241" s="109"/>
      <c r="M241" s="110"/>
      <c r="N241" s="138"/>
      <c r="O241" s="112"/>
      <c r="P241" s="110"/>
      <c r="Q241" s="138"/>
      <c r="R241" s="109"/>
      <c r="S241" s="110"/>
    </row>
    <row r="242" spans="1:19" hidden="1" x14ac:dyDescent="0.25">
      <c r="A242" s="135">
        <v>44</v>
      </c>
      <c r="B242" s="71">
        <v>3</v>
      </c>
      <c r="C242" s="71">
        <v>1</v>
      </c>
      <c r="D242" s="71">
        <v>0</v>
      </c>
      <c r="E242" s="67">
        <v>10000</v>
      </c>
      <c r="F242" s="67">
        <v>0.9</v>
      </c>
      <c r="G242" s="67">
        <v>34</v>
      </c>
      <c r="H242" s="136"/>
      <c r="I242" s="109"/>
      <c r="J242" s="137"/>
      <c r="K242" s="138"/>
      <c r="L242" s="109"/>
      <c r="M242" s="110"/>
      <c r="N242" s="138"/>
      <c r="O242" s="112"/>
      <c r="P242" s="110"/>
      <c r="Q242" s="138"/>
      <c r="R242" s="109"/>
      <c r="S242" s="110"/>
    </row>
    <row r="243" spans="1:19" hidden="1" x14ac:dyDescent="0.25">
      <c r="A243" s="135">
        <v>44</v>
      </c>
      <c r="B243" s="71">
        <v>3</v>
      </c>
      <c r="C243" s="71">
        <v>1</v>
      </c>
      <c r="D243" s="71">
        <v>0</v>
      </c>
      <c r="E243" s="67">
        <v>10000</v>
      </c>
      <c r="F243" s="67">
        <v>0.9</v>
      </c>
      <c r="G243" s="67">
        <v>35</v>
      </c>
      <c r="H243" s="136"/>
      <c r="I243" s="109"/>
      <c r="J243" s="137"/>
      <c r="K243" s="138"/>
      <c r="L243" s="109"/>
      <c r="M243" s="110"/>
      <c r="N243" s="138"/>
      <c r="O243" s="112"/>
      <c r="P243" s="110"/>
      <c r="Q243" s="138"/>
      <c r="R243" s="109"/>
      <c r="S243" s="110"/>
    </row>
    <row r="244" spans="1:19" hidden="1" x14ac:dyDescent="0.25">
      <c r="A244" s="135">
        <v>44</v>
      </c>
      <c r="B244" s="71">
        <v>3</v>
      </c>
      <c r="C244" s="71">
        <v>1</v>
      </c>
      <c r="D244" s="71">
        <v>0</v>
      </c>
      <c r="E244" s="67">
        <v>10000</v>
      </c>
      <c r="F244" s="67">
        <v>0.9</v>
      </c>
      <c r="G244" s="67">
        <v>36</v>
      </c>
      <c r="H244" s="136"/>
      <c r="I244" s="109"/>
      <c r="J244" s="137"/>
      <c r="K244" s="138"/>
      <c r="L244" s="109"/>
      <c r="M244" s="110"/>
      <c r="N244" s="138"/>
      <c r="O244" s="112"/>
      <c r="P244" s="110"/>
      <c r="Q244" s="138"/>
      <c r="R244" s="109"/>
      <c r="S244" s="110"/>
    </row>
    <row r="245" spans="1:19" hidden="1" x14ac:dyDescent="0.25">
      <c r="A245" s="135">
        <v>44</v>
      </c>
      <c r="B245" s="71">
        <v>3</v>
      </c>
      <c r="C245" s="71">
        <v>1</v>
      </c>
      <c r="D245" s="71">
        <v>0</v>
      </c>
      <c r="E245" s="67">
        <v>10000</v>
      </c>
      <c r="F245" s="67">
        <v>0.9</v>
      </c>
      <c r="G245" s="67">
        <v>37</v>
      </c>
      <c r="H245" s="136"/>
      <c r="I245" s="109"/>
      <c r="J245" s="137"/>
      <c r="K245" s="138"/>
      <c r="L245" s="109"/>
      <c r="M245" s="110"/>
      <c r="N245" s="138"/>
      <c r="O245" s="112"/>
      <c r="P245" s="110"/>
      <c r="Q245" s="138"/>
      <c r="R245" s="109"/>
      <c r="S245" s="110"/>
    </row>
    <row r="246" spans="1:19" hidden="1" x14ac:dyDescent="0.25">
      <c r="A246" s="135">
        <v>44</v>
      </c>
      <c r="B246" s="71">
        <v>3</v>
      </c>
      <c r="C246" s="71">
        <v>1</v>
      </c>
      <c r="D246" s="71">
        <v>0</v>
      </c>
      <c r="E246" s="67">
        <v>10000</v>
      </c>
      <c r="F246" s="67">
        <v>0.9</v>
      </c>
      <c r="G246" s="67">
        <v>38</v>
      </c>
      <c r="H246" s="136"/>
      <c r="I246" s="109"/>
      <c r="J246" s="137"/>
      <c r="K246" s="138"/>
      <c r="L246" s="109"/>
      <c r="M246" s="110"/>
      <c r="N246" s="138"/>
      <c r="O246" s="112"/>
      <c r="P246" s="110"/>
      <c r="Q246" s="138"/>
      <c r="R246" s="109"/>
      <c r="S246" s="110"/>
    </row>
    <row r="247" spans="1:19" hidden="1" x14ac:dyDescent="0.25">
      <c r="A247" s="135">
        <v>44</v>
      </c>
      <c r="B247" s="71">
        <v>3</v>
      </c>
      <c r="C247" s="71">
        <v>1</v>
      </c>
      <c r="D247" s="71">
        <v>0</v>
      </c>
      <c r="E247" s="67">
        <v>10000</v>
      </c>
      <c r="F247" s="67">
        <v>0.9</v>
      </c>
      <c r="G247" s="67">
        <v>39</v>
      </c>
      <c r="H247" s="136"/>
      <c r="I247" s="109"/>
      <c r="J247" s="137"/>
      <c r="K247" s="138"/>
      <c r="L247" s="109"/>
      <c r="M247" s="110"/>
      <c r="N247" s="138"/>
      <c r="O247" s="112"/>
      <c r="P247" s="110"/>
      <c r="Q247" s="138"/>
      <c r="R247" s="109"/>
      <c r="S247" s="110"/>
    </row>
    <row r="248" spans="1:19" hidden="1" x14ac:dyDescent="0.25">
      <c r="A248" s="135">
        <v>44</v>
      </c>
      <c r="B248" s="71">
        <v>3</v>
      </c>
      <c r="C248" s="71">
        <v>1</v>
      </c>
      <c r="D248" s="71">
        <v>0</v>
      </c>
      <c r="E248" s="67">
        <v>10000</v>
      </c>
      <c r="F248" s="67">
        <v>0.9</v>
      </c>
      <c r="G248" s="67">
        <v>40</v>
      </c>
      <c r="H248" s="136"/>
      <c r="I248" s="109"/>
      <c r="J248" s="137"/>
      <c r="K248" s="138"/>
      <c r="L248" s="109"/>
      <c r="M248" s="110"/>
      <c r="N248" s="138"/>
      <c r="O248" s="112"/>
      <c r="P248" s="110"/>
      <c r="Q248" s="138"/>
      <c r="R248" s="109"/>
      <c r="S248" s="110"/>
    </row>
    <row r="249" spans="1:19" hidden="1" x14ac:dyDescent="0.25">
      <c r="A249" s="135">
        <v>44</v>
      </c>
      <c r="B249" s="71">
        <v>3</v>
      </c>
      <c r="C249" s="71">
        <v>1</v>
      </c>
      <c r="D249" s="71">
        <v>0</v>
      </c>
      <c r="E249" s="67">
        <v>10000</v>
      </c>
      <c r="F249" s="67">
        <v>0.9</v>
      </c>
      <c r="G249" s="67">
        <v>41</v>
      </c>
      <c r="H249" s="136"/>
      <c r="I249" s="109"/>
      <c r="J249" s="137"/>
      <c r="K249" s="138"/>
      <c r="L249" s="109"/>
      <c r="M249" s="110"/>
      <c r="N249" s="138"/>
      <c r="O249" s="112"/>
      <c r="P249" s="110"/>
      <c r="Q249" s="138"/>
      <c r="R249" s="109"/>
      <c r="S249" s="110"/>
    </row>
    <row r="250" spans="1:19" hidden="1" x14ac:dyDescent="0.25">
      <c r="A250" s="135">
        <v>44</v>
      </c>
      <c r="B250" s="71">
        <v>3</v>
      </c>
      <c r="C250" s="71">
        <v>1</v>
      </c>
      <c r="D250" s="71">
        <v>0</v>
      </c>
      <c r="E250" s="67">
        <v>10000</v>
      </c>
      <c r="F250" s="67">
        <v>0.9</v>
      </c>
      <c r="G250" s="67">
        <v>42</v>
      </c>
      <c r="H250" s="136"/>
      <c r="I250" s="109"/>
      <c r="J250" s="137"/>
      <c r="K250" s="138"/>
      <c r="L250" s="109"/>
      <c r="M250" s="110"/>
      <c r="N250" s="138"/>
      <c r="O250" s="112"/>
      <c r="P250" s="110"/>
      <c r="Q250" s="138"/>
      <c r="R250" s="109"/>
      <c r="S250" s="110"/>
    </row>
    <row r="251" spans="1:19" hidden="1" x14ac:dyDescent="0.25">
      <c r="A251" s="135">
        <v>44</v>
      </c>
      <c r="B251" s="71">
        <v>3</v>
      </c>
      <c r="C251" s="71">
        <v>1</v>
      </c>
      <c r="D251" s="71">
        <v>0</v>
      </c>
      <c r="E251" s="67">
        <v>10000</v>
      </c>
      <c r="F251" s="67">
        <v>0.9</v>
      </c>
      <c r="G251" s="67">
        <v>43</v>
      </c>
      <c r="H251" s="136"/>
      <c r="I251" s="109"/>
      <c r="J251" s="137"/>
      <c r="K251" s="138"/>
      <c r="L251" s="109"/>
      <c r="M251" s="110"/>
      <c r="N251" s="138"/>
      <c r="O251" s="112"/>
      <c r="P251" s="110"/>
      <c r="Q251" s="138"/>
      <c r="R251" s="109"/>
      <c r="S251" s="110"/>
    </row>
    <row r="252" spans="1:19" hidden="1" x14ac:dyDescent="0.25">
      <c r="A252" s="135">
        <v>44</v>
      </c>
      <c r="B252" s="71">
        <v>3</v>
      </c>
      <c r="C252" s="71">
        <v>1</v>
      </c>
      <c r="D252" s="71">
        <v>0</v>
      </c>
      <c r="E252" s="67">
        <v>10000</v>
      </c>
      <c r="F252" s="67">
        <v>0.9</v>
      </c>
      <c r="G252" s="67">
        <v>44</v>
      </c>
      <c r="H252" s="136"/>
      <c r="I252" s="109"/>
      <c r="J252" s="137"/>
      <c r="K252" s="138"/>
      <c r="L252" s="109"/>
      <c r="M252" s="110"/>
      <c r="N252" s="138"/>
      <c r="O252" s="112"/>
      <c r="P252" s="110"/>
      <c r="Q252" s="138"/>
      <c r="R252" s="109"/>
      <c r="S252" s="110"/>
    </row>
    <row r="253" spans="1:19" hidden="1" x14ac:dyDescent="0.25">
      <c r="A253" s="135">
        <v>44</v>
      </c>
      <c r="B253" s="71">
        <v>3</v>
      </c>
      <c r="C253" s="71">
        <v>1</v>
      </c>
      <c r="D253" s="71">
        <v>0</v>
      </c>
      <c r="E253" s="67">
        <v>10000</v>
      </c>
      <c r="F253" s="67">
        <v>0.9</v>
      </c>
      <c r="G253" s="67">
        <v>45</v>
      </c>
      <c r="H253" s="136"/>
      <c r="I253" s="109"/>
      <c r="J253" s="137"/>
      <c r="K253" s="138"/>
      <c r="L253" s="109"/>
      <c r="M253" s="110"/>
      <c r="N253" s="138"/>
      <c r="O253" s="112"/>
      <c r="P253" s="110"/>
      <c r="Q253" s="138"/>
      <c r="R253" s="109"/>
      <c r="S253" s="110"/>
    </row>
    <row r="254" spans="1:19" hidden="1" x14ac:dyDescent="0.25">
      <c r="A254" s="135">
        <v>44</v>
      </c>
      <c r="B254" s="71">
        <v>3</v>
      </c>
      <c r="C254" s="71">
        <v>1</v>
      </c>
      <c r="D254" s="71">
        <v>0</v>
      </c>
      <c r="E254" s="67">
        <v>10000</v>
      </c>
      <c r="F254" s="67">
        <v>0.9</v>
      </c>
      <c r="G254" s="67">
        <v>46</v>
      </c>
      <c r="H254" s="136"/>
      <c r="I254" s="109"/>
      <c r="J254" s="137"/>
      <c r="K254" s="138"/>
      <c r="L254" s="109"/>
      <c r="M254" s="110"/>
      <c r="N254" s="138"/>
      <c r="O254" s="112"/>
      <c r="P254" s="110"/>
      <c r="Q254" s="138"/>
      <c r="R254" s="109"/>
      <c r="S254" s="110"/>
    </row>
    <row r="255" spans="1:19" hidden="1" x14ac:dyDescent="0.25">
      <c r="A255" s="135">
        <v>44</v>
      </c>
      <c r="B255" s="71">
        <v>3</v>
      </c>
      <c r="C255" s="71">
        <v>1</v>
      </c>
      <c r="D255" s="71">
        <v>0</v>
      </c>
      <c r="E255" s="67">
        <v>10000</v>
      </c>
      <c r="F255" s="67">
        <v>0.9</v>
      </c>
      <c r="G255" s="67">
        <v>47</v>
      </c>
      <c r="H255" s="136"/>
      <c r="I255" s="109"/>
      <c r="J255" s="137"/>
      <c r="K255" s="138"/>
      <c r="L255" s="109"/>
      <c r="M255" s="110"/>
      <c r="N255" s="138"/>
      <c r="O255" s="112"/>
      <c r="P255" s="110"/>
      <c r="Q255" s="138"/>
      <c r="R255" s="109"/>
      <c r="S255" s="110"/>
    </row>
    <row r="256" spans="1:19" hidden="1" x14ac:dyDescent="0.25">
      <c r="A256" s="135">
        <v>44</v>
      </c>
      <c r="B256" s="71">
        <v>3</v>
      </c>
      <c r="C256" s="71">
        <v>1</v>
      </c>
      <c r="D256" s="71">
        <v>0</v>
      </c>
      <c r="E256" s="67">
        <v>10000</v>
      </c>
      <c r="F256" s="67">
        <v>0.9</v>
      </c>
      <c r="G256" s="67">
        <v>48</v>
      </c>
      <c r="H256" s="136"/>
      <c r="I256" s="109"/>
      <c r="J256" s="137"/>
      <c r="K256" s="138"/>
      <c r="L256" s="109"/>
      <c r="M256" s="110"/>
      <c r="N256" s="138"/>
      <c r="O256" s="112"/>
      <c r="P256" s="110"/>
      <c r="Q256" s="138"/>
      <c r="R256" s="109"/>
      <c r="S256" s="110"/>
    </row>
    <row r="257" spans="1:19" hidden="1" x14ac:dyDescent="0.25">
      <c r="A257" s="135">
        <v>44</v>
      </c>
      <c r="B257" s="71">
        <v>3</v>
      </c>
      <c r="C257" s="71">
        <v>1</v>
      </c>
      <c r="D257" s="71">
        <v>0</v>
      </c>
      <c r="E257" s="67">
        <v>10000</v>
      </c>
      <c r="F257" s="67">
        <v>0.9</v>
      </c>
      <c r="G257" s="67">
        <v>49</v>
      </c>
      <c r="H257" s="136"/>
      <c r="I257" s="109"/>
      <c r="J257" s="137"/>
      <c r="K257" s="138"/>
      <c r="L257" s="109"/>
      <c r="M257" s="110"/>
      <c r="N257" s="138"/>
      <c r="O257" s="112"/>
      <c r="P257" s="110"/>
      <c r="Q257" s="138"/>
      <c r="R257" s="109"/>
      <c r="S257" s="110"/>
    </row>
    <row r="258" spans="1:19" hidden="1" x14ac:dyDescent="0.25">
      <c r="A258" s="135">
        <v>44</v>
      </c>
      <c r="B258" s="71">
        <v>3</v>
      </c>
      <c r="C258" s="71">
        <v>1</v>
      </c>
      <c r="D258" s="71">
        <v>0</v>
      </c>
      <c r="E258" s="67">
        <v>10000</v>
      </c>
      <c r="F258" s="67">
        <v>0.9</v>
      </c>
      <c r="G258" s="67">
        <v>50</v>
      </c>
      <c r="H258" s="136"/>
      <c r="I258" s="109"/>
      <c r="J258" s="137"/>
      <c r="K258" s="138"/>
      <c r="L258" s="109"/>
      <c r="M258" s="110"/>
      <c r="N258" s="138"/>
      <c r="O258" s="112"/>
      <c r="P258" s="110"/>
      <c r="Q258" s="138"/>
      <c r="R258" s="109"/>
      <c r="S258" s="110"/>
    </row>
    <row r="259" spans="1:19" hidden="1" x14ac:dyDescent="0.25">
      <c r="A259" s="135">
        <v>44</v>
      </c>
      <c r="B259" s="71">
        <v>3</v>
      </c>
      <c r="C259" s="71">
        <v>1</v>
      </c>
      <c r="D259" s="71">
        <v>0</v>
      </c>
      <c r="E259" s="67">
        <v>10000</v>
      </c>
      <c r="F259" s="67">
        <v>0.9</v>
      </c>
      <c r="G259" s="67">
        <v>51</v>
      </c>
      <c r="H259" s="136"/>
      <c r="I259" s="109"/>
      <c r="J259" s="137"/>
      <c r="K259" s="138"/>
      <c r="L259" s="109"/>
      <c r="M259" s="110"/>
      <c r="N259" s="138"/>
      <c r="O259" s="112"/>
      <c r="P259" s="110"/>
      <c r="Q259" s="138"/>
      <c r="R259" s="109"/>
      <c r="S259" s="110"/>
    </row>
    <row r="260" spans="1:19" hidden="1" x14ac:dyDescent="0.25">
      <c r="A260" s="135">
        <v>44</v>
      </c>
      <c r="B260" s="71">
        <v>3</v>
      </c>
      <c r="C260" s="71">
        <v>1</v>
      </c>
      <c r="D260" s="71">
        <v>0</v>
      </c>
      <c r="E260" s="67">
        <v>10000</v>
      </c>
      <c r="F260" s="67">
        <v>0.9</v>
      </c>
      <c r="G260" s="67">
        <v>52</v>
      </c>
      <c r="H260" s="136"/>
      <c r="I260" s="109"/>
      <c r="J260" s="137"/>
      <c r="K260" s="138"/>
      <c r="L260" s="109"/>
      <c r="M260" s="110"/>
      <c r="N260" s="138"/>
      <c r="O260" s="112"/>
      <c r="P260" s="110"/>
      <c r="Q260" s="138"/>
      <c r="R260" s="109"/>
      <c r="S260" s="110"/>
    </row>
    <row r="261" spans="1:19" hidden="1" x14ac:dyDescent="0.25">
      <c r="A261" s="135">
        <v>44</v>
      </c>
      <c r="B261" s="71">
        <v>3</v>
      </c>
      <c r="C261" s="71">
        <v>1</v>
      </c>
      <c r="D261" s="71">
        <v>0</v>
      </c>
      <c r="E261" s="67">
        <v>10000</v>
      </c>
      <c r="F261" s="67">
        <v>0.9</v>
      </c>
      <c r="G261" s="67">
        <v>53</v>
      </c>
      <c r="H261" s="136"/>
      <c r="I261" s="109"/>
      <c r="J261" s="137"/>
      <c r="K261" s="138"/>
      <c r="L261" s="109"/>
      <c r="M261" s="110"/>
      <c r="N261" s="138"/>
      <c r="O261" s="112"/>
      <c r="P261" s="110"/>
      <c r="Q261" s="138"/>
      <c r="R261" s="109"/>
      <c r="S261" s="110"/>
    </row>
    <row r="262" spans="1:19" hidden="1" x14ac:dyDescent="0.25">
      <c r="A262" s="135">
        <v>44</v>
      </c>
      <c r="B262" s="71">
        <v>3</v>
      </c>
      <c r="C262" s="71">
        <v>1</v>
      </c>
      <c r="D262" s="71">
        <v>0</v>
      </c>
      <c r="E262" s="67">
        <v>10000</v>
      </c>
      <c r="F262" s="67">
        <v>0.9</v>
      </c>
      <c r="G262" s="67">
        <v>54</v>
      </c>
      <c r="H262" s="136"/>
      <c r="I262" s="109"/>
      <c r="J262" s="137"/>
      <c r="K262" s="138"/>
      <c r="L262" s="109"/>
      <c r="M262" s="110"/>
      <c r="N262" s="138"/>
      <c r="O262" s="112"/>
      <c r="P262" s="110"/>
      <c r="Q262" s="138"/>
      <c r="R262" s="109"/>
      <c r="S262" s="110"/>
    </row>
    <row r="263" spans="1:19" hidden="1" x14ac:dyDescent="0.25">
      <c r="A263" s="135">
        <v>44</v>
      </c>
      <c r="B263" s="71">
        <v>3</v>
      </c>
      <c r="C263" s="71">
        <v>1</v>
      </c>
      <c r="D263" s="71">
        <v>0</v>
      </c>
      <c r="E263" s="67">
        <v>10000</v>
      </c>
      <c r="F263" s="67">
        <v>0.9</v>
      </c>
      <c r="G263" s="67">
        <v>55</v>
      </c>
      <c r="H263" s="136"/>
      <c r="I263" s="109"/>
      <c r="J263" s="137"/>
      <c r="K263" s="138"/>
      <c r="L263" s="109"/>
      <c r="M263" s="110"/>
      <c r="N263" s="138"/>
      <c r="O263" s="112"/>
      <c r="P263" s="110"/>
      <c r="Q263" s="138"/>
      <c r="R263" s="109"/>
      <c r="S263" s="110"/>
    </row>
    <row r="264" spans="1:19" hidden="1" x14ac:dyDescent="0.25">
      <c r="A264" s="135">
        <v>44</v>
      </c>
      <c r="B264" s="71">
        <v>3</v>
      </c>
      <c r="C264" s="71">
        <v>1</v>
      </c>
      <c r="D264" s="71">
        <v>0</v>
      </c>
      <c r="E264" s="67">
        <v>10000</v>
      </c>
      <c r="F264" s="67">
        <v>0.9</v>
      </c>
      <c r="G264" s="67">
        <v>56</v>
      </c>
      <c r="H264" s="136"/>
      <c r="I264" s="109"/>
      <c r="J264" s="137"/>
      <c r="K264" s="138"/>
      <c r="L264" s="109"/>
      <c r="M264" s="110"/>
      <c r="N264" s="138"/>
      <c r="O264" s="112"/>
      <c r="P264" s="110"/>
      <c r="Q264" s="138"/>
      <c r="R264" s="109"/>
      <c r="S264" s="110"/>
    </row>
    <row r="265" spans="1:19" hidden="1" x14ac:dyDescent="0.25">
      <c r="A265" s="135">
        <v>44</v>
      </c>
      <c r="B265" s="71">
        <v>3</v>
      </c>
      <c r="C265" s="71">
        <v>1</v>
      </c>
      <c r="D265" s="71">
        <v>0</v>
      </c>
      <c r="E265" s="67">
        <v>10000</v>
      </c>
      <c r="F265" s="67">
        <v>0.9</v>
      </c>
      <c r="G265" s="67">
        <v>57</v>
      </c>
      <c r="H265" s="136"/>
      <c r="I265" s="109"/>
      <c r="J265" s="137"/>
      <c r="K265" s="138"/>
      <c r="L265" s="109"/>
      <c r="M265" s="110"/>
      <c r="N265" s="138"/>
      <c r="O265" s="112"/>
      <c r="P265" s="110"/>
      <c r="Q265" s="138"/>
      <c r="R265" s="109"/>
      <c r="S265" s="110"/>
    </row>
    <row r="266" spans="1:19" hidden="1" x14ac:dyDescent="0.25">
      <c r="A266" s="135">
        <v>44</v>
      </c>
      <c r="B266" s="71">
        <v>3</v>
      </c>
      <c r="C266" s="71">
        <v>1</v>
      </c>
      <c r="D266" s="71">
        <v>0</v>
      </c>
      <c r="E266" s="67">
        <v>10000</v>
      </c>
      <c r="F266" s="67">
        <v>0.9</v>
      </c>
      <c r="G266" s="67">
        <v>58</v>
      </c>
      <c r="H266" s="136"/>
      <c r="I266" s="109"/>
      <c r="J266" s="137"/>
      <c r="K266" s="138"/>
      <c r="L266" s="109"/>
      <c r="M266" s="110"/>
      <c r="N266" s="138"/>
      <c r="O266" s="112"/>
      <c r="P266" s="110"/>
      <c r="Q266" s="138"/>
      <c r="R266" s="109"/>
      <c r="S266" s="110"/>
    </row>
    <row r="267" spans="1:19" hidden="1" x14ac:dyDescent="0.25">
      <c r="A267" s="135">
        <v>44</v>
      </c>
      <c r="B267" s="71">
        <v>3</v>
      </c>
      <c r="C267" s="71">
        <v>1</v>
      </c>
      <c r="D267" s="71">
        <v>0</v>
      </c>
      <c r="E267" s="67">
        <v>10000</v>
      </c>
      <c r="F267" s="67">
        <v>0.9</v>
      </c>
      <c r="G267" s="67">
        <v>59</v>
      </c>
      <c r="H267" s="136"/>
      <c r="I267" s="109"/>
      <c r="J267" s="137"/>
      <c r="K267" s="138"/>
      <c r="L267" s="109"/>
      <c r="M267" s="110"/>
      <c r="N267" s="138"/>
      <c r="O267" s="112"/>
      <c r="P267" s="110"/>
      <c r="Q267" s="138"/>
      <c r="R267" s="109"/>
      <c r="S267" s="110"/>
    </row>
    <row r="268" spans="1:19" hidden="1" x14ac:dyDescent="0.25">
      <c r="A268" s="135">
        <v>44</v>
      </c>
      <c r="B268" s="71">
        <v>3</v>
      </c>
      <c r="C268" s="71">
        <v>1</v>
      </c>
      <c r="D268" s="71">
        <v>0</v>
      </c>
      <c r="E268" s="67">
        <v>10000</v>
      </c>
      <c r="F268" s="67">
        <v>0.9</v>
      </c>
      <c r="G268" s="67">
        <v>60</v>
      </c>
      <c r="H268" s="136"/>
      <c r="I268" s="109"/>
      <c r="J268" s="137"/>
      <c r="K268" s="138"/>
      <c r="L268" s="109"/>
      <c r="M268" s="110"/>
      <c r="N268" s="138"/>
      <c r="O268" s="112"/>
      <c r="P268" s="110"/>
      <c r="Q268" s="138"/>
      <c r="R268" s="109"/>
      <c r="S268" s="110"/>
    </row>
    <row r="269" spans="1:19" hidden="1" x14ac:dyDescent="0.25">
      <c r="A269" s="135">
        <v>44</v>
      </c>
      <c r="B269" s="71">
        <v>3</v>
      </c>
      <c r="C269" s="71">
        <v>1</v>
      </c>
      <c r="D269" s="71">
        <v>0</v>
      </c>
      <c r="E269" s="67">
        <v>10000</v>
      </c>
      <c r="F269" s="67">
        <v>0.9</v>
      </c>
      <c r="G269" s="67">
        <v>61</v>
      </c>
      <c r="H269" s="136"/>
      <c r="I269" s="109"/>
      <c r="J269" s="137"/>
      <c r="K269" s="138"/>
      <c r="L269" s="109"/>
      <c r="M269" s="110"/>
      <c r="N269" s="138"/>
      <c r="O269" s="112"/>
      <c r="P269" s="110"/>
      <c r="Q269" s="138"/>
      <c r="R269" s="109"/>
      <c r="S269" s="110"/>
    </row>
    <row r="270" spans="1:19" hidden="1" x14ac:dyDescent="0.25">
      <c r="A270" s="135">
        <v>44</v>
      </c>
      <c r="B270" s="71">
        <v>3</v>
      </c>
      <c r="C270" s="71">
        <v>1</v>
      </c>
      <c r="D270" s="71">
        <v>0</v>
      </c>
      <c r="E270" s="67">
        <v>10000</v>
      </c>
      <c r="F270" s="67">
        <v>0.9</v>
      </c>
      <c r="G270" s="67">
        <v>62</v>
      </c>
      <c r="H270" s="136"/>
      <c r="I270" s="109"/>
      <c r="J270" s="137"/>
      <c r="K270" s="138"/>
      <c r="L270" s="109"/>
      <c r="M270" s="110"/>
      <c r="N270" s="138"/>
      <c r="O270" s="112"/>
      <c r="P270" s="110"/>
      <c r="Q270" s="138"/>
      <c r="R270" s="109"/>
      <c r="S270" s="110"/>
    </row>
    <row r="271" spans="1:19" hidden="1" x14ac:dyDescent="0.25">
      <c r="A271" s="135">
        <v>44</v>
      </c>
      <c r="B271" s="71">
        <v>3</v>
      </c>
      <c r="C271" s="71">
        <v>1</v>
      </c>
      <c r="D271" s="71">
        <v>0</v>
      </c>
      <c r="E271" s="67">
        <v>10000</v>
      </c>
      <c r="F271" s="67">
        <v>0.9</v>
      </c>
      <c r="G271" s="67">
        <v>63</v>
      </c>
      <c r="H271" s="136"/>
      <c r="I271" s="109"/>
      <c r="J271" s="137"/>
      <c r="K271" s="138"/>
      <c r="L271" s="109"/>
      <c r="M271" s="110"/>
      <c r="N271" s="138"/>
      <c r="O271" s="112"/>
      <c r="P271" s="110"/>
      <c r="Q271" s="138"/>
      <c r="R271" s="109"/>
      <c r="S271" s="110"/>
    </row>
    <row r="272" spans="1:19" hidden="1" x14ac:dyDescent="0.25">
      <c r="A272" s="135">
        <v>44</v>
      </c>
      <c r="B272" s="71">
        <v>3</v>
      </c>
      <c r="C272" s="71">
        <v>1</v>
      </c>
      <c r="D272" s="71">
        <v>0</v>
      </c>
      <c r="E272" s="67">
        <v>10000</v>
      </c>
      <c r="F272" s="67">
        <v>0.9</v>
      </c>
      <c r="G272" s="67">
        <v>64</v>
      </c>
      <c r="H272" s="136"/>
      <c r="I272" s="109"/>
      <c r="J272" s="137"/>
      <c r="K272" s="138"/>
      <c r="L272" s="109"/>
      <c r="M272" s="110"/>
      <c r="N272" s="138"/>
      <c r="O272" s="112"/>
      <c r="P272" s="110"/>
      <c r="Q272" s="138"/>
      <c r="R272" s="109"/>
      <c r="S272" s="110"/>
    </row>
    <row r="273" spans="1:19" hidden="1" x14ac:dyDescent="0.25">
      <c r="A273" s="135">
        <v>44</v>
      </c>
      <c r="B273" s="71">
        <v>3</v>
      </c>
      <c r="C273" s="71">
        <v>1</v>
      </c>
      <c r="D273" s="71">
        <v>0</v>
      </c>
      <c r="E273" s="67">
        <v>10000</v>
      </c>
      <c r="F273" s="67">
        <v>0.9</v>
      </c>
      <c r="G273" s="67">
        <v>65</v>
      </c>
      <c r="H273" s="136"/>
      <c r="I273" s="109"/>
      <c r="J273" s="137"/>
      <c r="K273" s="138"/>
      <c r="L273" s="109"/>
      <c r="M273" s="110"/>
      <c r="N273" s="138"/>
      <c r="O273" s="112"/>
      <c r="P273" s="110"/>
      <c r="Q273" s="138"/>
      <c r="R273" s="109"/>
      <c r="S273" s="110"/>
    </row>
    <row r="274" spans="1:19" hidden="1" x14ac:dyDescent="0.25">
      <c r="A274" s="135">
        <v>44</v>
      </c>
      <c r="B274" s="71">
        <v>3</v>
      </c>
      <c r="C274" s="71">
        <v>1</v>
      </c>
      <c r="D274" s="71">
        <v>0</v>
      </c>
      <c r="E274" s="67">
        <v>10000</v>
      </c>
      <c r="F274" s="67">
        <v>0.9</v>
      </c>
      <c r="G274" s="67">
        <v>66</v>
      </c>
      <c r="H274" s="136"/>
      <c r="I274" s="109"/>
      <c r="J274" s="137"/>
      <c r="K274" s="138"/>
      <c r="L274" s="109"/>
      <c r="M274" s="110"/>
      <c r="N274" s="138"/>
      <c r="O274" s="112"/>
      <c r="P274" s="110"/>
      <c r="Q274" s="138"/>
      <c r="R274" s="109"/>
      <c r="S274" s="110"/>
    </row>
    <row r="275" spans="1:19" ht="15.75" hidden="1" thickBot="1" x14ac:dyDescent="0.3">
      <c r="A275" s="139">
        <v>44</v>
      </c>
      <c r="B275" s="140">
        <v>3</v>
      </c>
      <c r="C275" s="140">
        <v>1</v>
      </c>
      <c r="D275" s="140">
        <v>0</v>
      </c>
      <c r="E275" s="70">
        <v>10000</v>
      </c>
      <c r="F275" s="70">
        <v>0.9</v>
      </c>
      <c r="G275" s="70">
        <v>67</v>
      </c>
      <c r="H275" s="141"/>
      <c r="I275" s="142"/>
      <c r="J275" s="143"/>
      <c r="K275" s="144"/>
      <c r="L275" s="142"/>
      <c r="M275" s="145"/>
      <c r="N275" s="144"/>
      <c r="O275" s="146"/>
      <c r="P275" s="145"/>
      <c r="Q275" s="144"/>
      <c r="R275" s="142"/>
      <c r="S275" s="145"/>
    </row>
  </sheetData>
  <mergeCells count="55">
    <mergeCell ref="N5:P5"/>
    <mergeCell ref="N6:N8"/>
    <mergeCell ref="P6:P8"/>
    <mergeCell ref="Q6:Q8"/>
    <mergeCell ref="S6:S8"/>
    <mergeCell ref="Q5:S5"/>
    <mergeCell ref="C10:C25"/>
    <mergeCell ref="D10:D25"/>
    <mergeCell ref="G5:G8"/>
    <mergeCell ref="H5:J5"/>
    <mergeCell ref="K5:M5"/>
    <mergeCell ref="H6:H8"/>
    <mergeCell ref="J6:J8"/>
    <mergeCell ref="K6:K8"/>
    <mergeCell ref="M6:M8"/>
    <mergeCell ref="F10:F13"/>
    <mergeCell ref="F14:F17"/>
    <mergeCell ref="F18:F21"/>
    <mergeCell ref="F22:F25"/>
    <mergeCell ref="B75:B90"/>
    <mergeCell ref="C75:C90"/>
    <mergeCell ref="D75:D90"/>
    <mergeCell ref="F5:F8"/>
    <mergeCell ref="A10:A25"/>
    <mergeCell ref="A75:A90"/>
    <mergeCell ref="A5:A8"/>
    <mergeCell ref="B5:B8"/>
    <mergeCell ref="C5:C8"/>
    <mergeCell ref="D5:D8"/>
    <mergeCell ref="E5:E8"/>
    <mergeCell ref="E10:E13"/>
    <mergeCell ref="E14:E17"/>
    <mergeCell ref="E18:E21"/>
    <mergeCell ref="E22:E25"/>
    <mergeCell ref="B10:B25"/>
    <mergeCell ref="F79:F82"/>
    <mergeCell ref="F83:F86"/>
    <mergeCell ref="F87:F90"/>
    <mergeCell ref="F142:F145"/>
    <mergeCell ref="E75:E78"/>
    <mergeCell ref="E79:E82"/>
    <mergeCell ref="E83:E86"/>
    <mergeCell ref="E87:E90"/>
    <mergeCell ref="F75:F78"/>
    <mergeCell ref="E154:E210"/>
    <mergeCell ref="F154:F210"/>
    <mergeCell ref="A142:A210"/>
    <mergeCell ref="B142:B210"/>
    <mergeCell ref="C142:C210"/>
    <mergeCell ref="D142:D210"/>
    <mergeCell ref="E146:E149"/>
    <mergeCell ref="F146:F149"/>
    <mergeCell ref="E150:E153"/>
    <mergeCell ref="F150:F153"/>
    <mergeCell ref="E142:E14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P99"/>
  <sheetViews>
    <sheetView showGridLines="0" zoomScale="85" zoomScaleNormal="85" workbookViewId="0">
      <pane ySplit="9" topLeftCell="A82" activePane="bottomLeft" state="frozen"/>
      <selection pane="bottomLeft" activeCell="S90" sqref="S90"/>
    </sheetView>
  </sheetViews>
  <sheetFormatPr baseColWidth="10" defaultColWidth="11.42578125" defaultRowHeight="15" x14ac:dyDescent="0.25"/>
  <cols>
    <col min="1" max="1" width="7" style="99" customWidth="1"/>
    <col min="2" max="2" width="4.85546875" style="99" customWidth="1"/>
    <col min="3" max="3" width="11.5703125" style="99" customWidth="1"/>
    <col min="4" max="4" width="11.140625" style="99" customWidth="1"/>
    <col min="5" max="5" width="7.140625" style="99" customWidth="1"/>
    <col min="6" max="6" width="4.28515625" style="99" customWidth="1"/>
    <col min="7" max="7" width="8.5703125" style="99" customWidth="1"/>
    <col min="8" max="8" width="9.28515625" style="147" bestFit="1" customWidth="1"/>
    <col min="9" max="9" width="10" style="148" bestFit="1" customWidth="1"/>
    <col min="10" max="10" width="16.28515625" style="99" bestFit="1" customWidth="1"/>
    <col min="11" max="11" width="9" style="99" customWidth="1"/>
    <col min="12" max="12" width="10" style="99" bestFit="1" customWidth="1"/>
    <col min="13" max="13" width="16.28515625" style="99" bestFit="1" customWidth="1"/>
    <col min="14" max="14" width="9.28515625" style="99" bestFit="1" customWidth="1"/>
    <col min="15" max="15" width="10" style="99" bestFit="1" customWidth="1"/>
    <col min="16" max="16" width="16.28515625" style="99" bestFit="1" customWidth="1"/>
    <col min="17" max="16384" width="11.42578125" style="99"/>
  </cols>
  <sheetData>
    <row r="1" spans="1:16" ht="18.75" x14ac:dyDescent="0.25">
      <c r="E1" s="75"/>
      <c r="F1" s="75"/>
      <c r="G1" s="75"/>
      <c r="H1" s="100"/>
      <c r="I1" s="76"/>
      <c r="J1" s="75"/>
      <c r="K1" s="75"/>
      <c r="L1" s="75"/>
      <c r="M1" s="75"/>
      <c r="N1" s="75"/>
      <c r="O1" s="75"/>
      <c r="P1" s="75"/>
    </row>
    <row r="2" spans="1:16" ht="18.75" x14ac:dyDescent="0.25">
      <c r="E2" s="101"/>
      <c r="F2" s="101"/>
      <c r="G2" s="75"/>
      <c r="H2" s="102"/>
      <c r="I2" s="76"/>
      <c r="J2" s="75"/>
      <c r="K2" s="75"/>
      <c r="L2" s="75"/>
      <c r="M2" s="75"/>
      <c r="N2" s="75"/>
      <c r="O2" s="75"/>
      <c r="P2" s="75"/>
    </row>
    <row r="3" spans="1:16" x14ac:dyDescent="0.25">
      <c r="E3" s="97"/>
      <c r="F3" s="97"/>
      <c r="G3" s="77"/>
      <c r="H3" s="102"/>
      <c r="I3" s="78"/>
      <c r="J3" s="77"/>
      <c r="K3" s="77"/>
      <c r="L3" s="77"/>
      <c r="M3" s="77"/>
      <c r="N3" s="77"/>
      <c r="O3" s="77"/>
      <c r="P3" s="77"/>
    </row>
    <row r="4" spans="1:16" ht="15.75" thickBot="1" x14ac:dyDescent="0.3">
      <c r="E4" s="79"/>
      <c r="F4" s="79"/>
      <c r="G4" s="79"/>
      <c r="H4" s="80"/>
      <c r="I4" s="78"/>
      <c r="J4" s="77"/>
      <c r="K4" s="77"/>
      <c r="L4" s="77"/>
      <c r="M4" s="77"/>
      <c r="N4" s="77"/>
      <c r="O4" s="77"/>
      <c r="P4" s="77"/>
    </row>
    <row r="5" spans="1:16" ht="15" customHeight="1" thickBot="1" x14ac:dyDescent="0.3">
      <c r="A5" s="377" t="s">
        <v>75</v>
      </c>
      <c r="B5" s="377" t="s">
        <v>52</v>
      </c>
      <c r="C5" s="377" t="s">
        <v>68</v>
      </c>
      <c r="D5" s="377" t="s">
        <v>105</v>
      </c>
      <c r="E5" s="377" t="s">
        <v>74</v>
      </c>
      <c r="F5" s="377" t="s">
        <v>78</v>
      </c>
      <c r="G5" s="397" t="s">
        <v>110</v>
      </c>
      <c r="H5" s="326" t="s">
        <v>106</v>
      </c>
      <c r="I5" s="326"/>
      <c r="J5" s="326"/>
      <c r="K5" s="326" t="s">
        <v>85</v>
      </c>
      <c r="L5" s="326"/>
      <c r="M5" s="326"/>
      <c r="N5" s="325" t="s">
        <v>86</v>
      </c>
      <c r="O5" s="326"/>
      <c r="P5" s="327"/>
    </row>
    <row r="6" spans="1:16" ht="51" customHeight="1" x14ac:dyDescent="0.2">
      <c r="A6" s="322"/>
      <c r="B6" s="322"/>
      <c r="C6" s="322"/>
      <c r="D6" s="322"/>
      <c r="E6" s="322"/>
      <c r="F6" s="322"/>
      <c r="G6" s="322"/>
      <c r="H6" s="399" t="s">
        <v>73</v>
      </c>
      <c r="I6" s="51" t="s">
        <v>79</v>
      </c>
      <c r="J6" s="335" t="s">
        <v>107</v>
      </c>
      <c r="K6" s="387" t="s">
        <v>73</v>
      </c>
      <c r="L6" s="51" t="s">
        <v>79</v>
      </c>
      <c r="M6" s="335" t="s">
        <v>87</v>
      </c>
      <c r="N6" s="387" t="s">
        <v>73</v>
      </c>
      <c r="O6" s="51" t="s">
        <v>79</v>
      </c>
      <c r="P6" s="335" t="s">
        <v>89</v>
      </c>
    </row>
    <row r="7" spans="1:16" x14ac:dyDescent="0.2">
      <c r="A7" s="322"/>
      <c r="B7" s="322"/>
      <c r="C7" s="322"/>
      <c r="D7" s="322"/>
      <c r="E7" s="322"/>
      <c r="F7" s="322"/>
      <c r="G7" s="322"/>
      <c r="H7" s="400"/>
      <c r="I7" s="52">
        <v>0.436</v>
      </c>
      <c r="J7" s="335"/>
      <c r="K7" s="388"/>
      <c r="L7" s="62">
        <v>0.872</v>
      </c>
      <c r="M7" s="335"/>
      <c r="N7" s="388"/>
      <c r="O7" s="52">
        <v>1.39</v>
      </c>
      <c r="P7" s="335"/>
    </row>
    <row r="8" spans="1:16" ht="15.75" thickBot="1" x14ac:dyDescent="0.25">
      <c r="A8" s="322"/>
      <c r="B8" s="322"/>
      <c r="C8" s="322"/>
      <c r="D8" s="322"/>
      <c r="E8" s="322"/>
      <c r="F8" s="322"/>
      <c r="G8" s="398"/>
      <c r="H8" s="401"/>
      <c r="I8" s="62">
        <f>0.000998*1000</f>
        <v>0.998</v>
      </c>
      <c r="J8" s="396"/>
      <c r="K8" s="389"/>
      <c r="L8" s="63">
        <f>0.0019077*1000</f>
        <v>1.9077</v>
      </c>
      <c r="M8" s="396"/>
      <c r="N8" s="389"/>
      <c r="O8" s="62">
        <f>0.0029848*1000</f>
        <v>2.9848000000000003</v>
      </c>
      <c r="P8" s="396"/>
    </row>
    <row r="9" spans="1:16" ht="26.25" thickBot="1" x14ac:dyDescent="0.3">
      <c r="A9" s="103"/>
      <c r="B9" s="103"/>
      <c r="C9" s="104"/>
      <c r="D9" s="104"/>
      <c r="E9" s="84"/>
      <c r="F9" s="84"/>
      <c r="G9" s="184"/>
      <c r="H9" s="173"/>
      <c r="I9" s="53" t="s">
        <v>100</v>
      </c>
      <c r="J9" s="54" t="s">
        <v>108</v>
      </c>
      <c r="K9" s="173"/>
      <c r="L9" s="53" t="s">
        <v>103</v>
      </c>
      <c r="M9" s="54" t="s">
        <v>88</v>
      </c>
      <c r="N9" s="173"/>
      <c r="O9" s="53" t="s">
        <v>104</v>
      </c>
      <c r="P9" s="54" t="s">
        <v>90</v>
      </c>
    </row>
    <row r="10" spans="1:16" x14ac:dyDescent="0.25">
      <c r="A10" s="378" t="e">
        <f>#REF!</f>
        <v>#REF!</v>
      </c>
      <c r="B10" s="381" t="e">
        <f>#REF!</f>
        <v>#REF!</v>
      </c>
      <c r="C10" s="381" t="e">
        <f>#REF!</f>
        <v>#REF!</v>
      </c>
      <c r="D10" s="394" t="e">
        <f>#REF!</f>
        <v>#REF!</v>
      </c>
      <c r="E10" s="381" t="e">
        <f>#REF!</f>
        <v>#REF!</v>
      </c>
      <c r="F10" s="381" t="e">
        <f>#REF!</f>
        <v>#REF!</v>
      </c>
      <c r="G10" s="174" t="e">
        <f>#REF!</f>
        <v>#REF!</v>
      </c>
      <c r="H10" s="153" t="e">
        <f>#REF!</f>
        <v>#REF!</v>
      </c>
      <c r="I10" s="86" t="e">
        <f>#REF!</f>
        <v>#REF!</v>
      </c>
      <c r="J10" s="154" t="e">
        <f>#REF!</f>
        <v>#REF!</v>
      </c>
      <c r="K10" s="161"/>
      <c r="L10" s="87"/>
      <c r="M10" s="88"/>
      <c r="N10" s="149"/>
      <c r="O10" s="87"/>
      <c r="P10" s="88"/>
    </row>
    <row r="11" spans="1:16" x14ac:dyDescent="0.25">
      <c r="A11" s="379"/>
      <c r="B11" s="382"/>
      <c r="C11" s="382"/>
      <c r="D11" s="395"/>
      <c r="E11" s="382"/>
      <c r="F11" s="382"/>
      <c r="G11" s="175" t="e">
        <f>#REF!</f>
        <v>#REF!</v>
      </c>
      <c r="H11" s="155"/>
      <c r="I11" s="89"/>
      <c r="J11" s="91"/>
      <c r="K11" s="155" t="e">
        <f>#REF!</f>
        <v>#REF!</v>
      </c>
      <c r="L11" s="89" t="e">
        <f>#REF!</f>
        <v>#REF!</v>
      </c>
      <c r="M11" s="72" t="e">
        <f>#REF!</f>
        <v>#REF!</v>
      </c>
      <c r="N11" s="151"/>
      <c r="O11" s="90"/>
      <c r="P11" s="91"/>
    </row>
    <row r="12" spans="1:16" x14ac:dyDescent="0.25">
      <c r="A12" s="379"/>
      <c r="B12" s="382"/>
      <c r="C12" s="382"/>
      <c r="D12" s="395"/>
      <c r="E12" s="383"/>
      <c r="F12" s="383"/>
      <c r="G12" s="182" t="e">
        <f>#REF!</f>
        <v>#REF!</v>
      </c>
      <c r="H12" s="156"/>
      <c r="I12" s="90"/>
      <c r="J12" s="91"/>
      <c r="K12" s="155"/>
      <c r="L12" s="89"/>
      <c r="M12" s="91"/>
      <c r="N12" s="150" t="e">
        <f>#REF!</f>
        <v>#REF!</v>
      </c>
      <c r="O12" s="89" t="e">
        <f>#REF!</f>
        <v>#REF!</v>
      </c>
      <c r="P12" s="72" t="e">
        <f>#REF!</f>
        <v>#REF!</v>
      </c>
    </row>
    <row r="13" spans="1:16" x14ac:dyDescent="0.25">
      <c r="A13" s="379"/>
      <c r="B13" s="382"/>
      <c r="C13" s="382"/>
      <c r="D13" s="395"/>
      <c r="E13" s="384" t="e">
        <f>#REF!</f>
        <v>#REF!</v>
      </c>
      <c r="F13" s="384" t="e">
        <f>#REF!</f>
        <v>#REF!</v>
      </c>
      <c r="G13" s="121" t="e">
        <f>#REF!</f>
        <v>#REF!</v>
      </c>
      <c r="H13" s="157" t="e">
        <f>#REF!</f>
        <v>#REF!</v>
      </c>
      <c r="I13" s="93" t="e">
        <f>#REF!</f>
        <v>#REF!</v>
      </c>
      <c r="J13" s="72" t="e">
        <f>#REF!</f>
        <v>#REF!</v>
      </c>
      <c r="K13" s="156"/>
      <c r="L13" s="90"/>
      <c r="M13" s="91"/>
      <c r="N13" s="151"/>
      <c r="O13" s="90"/>
      <c r="P13" s="91"/>
    </row>
    <row r="14" spans="1:16" x14ac:dyDescent="0.25">
      <c r="A14" s="379"/>
      <c r="B14" s="382"/>
      <c r="C14" s="382"/>
      <c r="D14" s="395"/>
      <c r="E14" s="382"/>
      <c r="F14" s="382"/>
      <c r="G14" s="107" t="e">
        <f>#REF!</f>
        <v>#REF!</v>
      </c>
      <c r="H14" s="157"/>
      <c r="I14" s="93"/>
      <c r="J14" s="72"/>
      <c r="K14" s="157" t="e">
        <f>#REF!</f>
        <v>#REF!</v>
      </c>
      <c r="L14" s="93" t="e">
        <f>#REF!</f>
        <v>#REF!</v>
      </c>
      <c r="M14" s="72" t="e">
        <f>#REF!</f>
        <v>#REF!</v>
      </c>
      <c r="N14" s="151"/>
      <c r="O14" s="90"/>
      <c r="P14" s="91"/>
    </row>
    <row r="15" spans="1:16" x14ac:dyDescent="0.25">
      <c r="A15" s="379"/>
      <c r="B15" s="382"/>
      <c r="C15" s="382"/>
      <c r="D15" s="395"/>
      <c r="E15" s="383"/>
      <c r="F15" s="383"/>
      <c r="G15" s="120" t="e">
        <f>#REF!</f>
        <v>#REF!</v>
      </c>
      <c r="H15" s="156"/>
      <c r="I15" s="90"/>
      <c r="J15" s="91"/>
      <c r="K15" s="157"/>
      <c r="L15" s="93"/>
      <c r="M15" s="72"/>
      <c r="N15" s="152" t="e">
        <f>#REF!</f>
        <v>#REF!</v>
      </c>
      <c r="O15" s="93" t="e">
        <f>#REF!</f>
        <v>#REF!</v>
      </c>
      <c r="P15" s="72" t="e">
        <f>#REF!</f>
        <v>#REF!</v>
      </c>
    </row>
    <row r="16" spans="1:16" x14ac:dyDescent="0.25">
      <c r="A16" s="379"/>
      <c r="B16" s="382"/>
      <c r="C16" s="382"/>
      <c r="D16" s="395"/>
      <c r="E16" s="384" t="e">
        <f>#REF!</f>
        <v>#REF!</v>
      </c>
      <c r="F16" s="384" t="e">
        <f>#REF!</f>
        <v>#REF!</v>
      </c>
      <c r="G16" s="121" t="e">
        <f>#REF!</f>
        <v>#REF!</v>
      </c>
      <c r="H16" s="157" t="e">
        <f>#REF!</f>
        <v>#REF!</v>
      </c>
      <c r="I16" s="93" t="e">
        <f>#REF!</f>
        <v>#REF!</v>
      </c>
      <c r="J16" s="72" t="e">
        <f>#REF!</f>
        <v>#REF!</v>
      </c>
      <c r="K16" s="156"/>
      <c r="L16" s="90"/>
      <c r="M16" s="91"/>
      <c r="N16" s="152"/>
      <c r="O16" s="93"/>
      <c r="P16" s="72"/>
    </row>
    <row r="17" spans="1:16" x14ac:dyDescent="0.25">
      <c r="A17" s="379"/>
      <c r="B17" s="382"/>
      <c r="C17" s="382"/>
      <c r="D17" s="395"/>
      <c r="E17" s="382"/>
      <c r="F17" s="382"/>
      <c r="G17" s="107" t="e">
        <f>#REF!</f>
        <v>#REF!</v>
      </c>
      <c r="H17" s="156"/>
      <c r="I17" s="90"/>
      <c r="J17" s="91"/>
      <c r="K17" s="157" t="e">
        <f>#REF!</f>
        <v>#REF!</v>
      </c>
      <c r="L17" s="93" t="e">
        <f>#REF!</f>
        <v>#REF!</v>
      </c>
      <c r="M17" s="72" t="e">
        <f>#REF!</f>
        <v>#REF!</v>
      </c>
      <c r="N17" s="151"/>
      <c r="O17" s="90"/>
      <c r="P17" s="91"/>
    </row>
    <row r="18" spans="1:16" x14ac:dyDescent="0.25">
      <c r="A18" s="379"/>
      <c r="B18" s="382"/>
      <c r="C18" s="382"/>
      <c r="D18" s="395"/>
      <c r="E18" s="383"/>
      <c r="F18" s="383"/>
      <c r="G18" s="120" t="e">
        <f>#REF!</f>
        <v>#REF!</v>
      </c>
      <c r="H18" s="157"/>
      <c r="I18" s="93"/>
      <c r="J18" s="72"/>
      <c r="K18" s="156"/>
      <c r="L18" s="90"/>
      <c r="M18" s="91"/>
      <c r="N18" s="152" t="e">
        <f>#REF!</f>
        <v>#REF!</v>
      </c>
      <c r="O18" s="93" t="e">
        <f>#REF!</f>
        <v>#REF!</v>
      </c>
      <c r="P18" s="72" t="e">
        <f>#REF!</f>
        <v>#REF!</v>
      </c>
    </row>
    <row r="19" spans="1:16" x14ac:dyDescent="0.25">
      <c r="A19" s="379"/>
      <c r="B19" s="382"/>
      <c r="C19" s="382"/>
      <c r="D19" s="395"/>
      <c r="E19" s="384" t="e">
        <f>#REF!</f>
        <v>#REF!</v>
      </c>
      <c r="F19" s="384" t="e">
        <f>#REF!</f>
        <v>#REF!</v>
      </c>
      <c r="G19" s="121" t="e">
        <f>#REF!</f>
        <v>#REF!</v>
      </c>
      <c r="H19" s="157" t="e">
        <f>#REF!</f>
        <v>#REF!</v>
      </c>
      <c r="I19" s="93" t="e">
        <f>#REF!</f>
        <v>#REF!</v>
      </c>
      <c r="J19" s="72" t="e">
        <f>#REF!</f>
        <v>#REF!</v>
      </c>
      <c r="K19" s="157"/>
      <c r="L19" s="93"/>
      <c r="M19" s="72"/>
      <c r="N19" s="151"/>
      <c r="O19" s="90"/>
      <c r="P19" s="91"/>
    </row>
    <row r="20" spans="1:16" x14ac:dyDescent="0.25">
      <c r="A20" s="379"/>
      <c r="B20" s="382"/>
      <c r="C20" s="382"/>
      <c r="D20" s="395"/>
      <c r="E20" s="382"/>
      <c r="F20" s="382"/>
      <c r="G20" s="107" t="e">
        <f>#REF!</f>
        <v>#REF!</v>
      </c>
      <c r="H20" s="156"/>
      <c r="I20" s="90"/>
      <c r="J20" s="91"/>
      <c r="K20" s="157" t="e">
        <f>#REF!</f>
        <v>#REF!</v>
      </c>
      <c r="L20" s="93" t="e">
        <f>#REF!</f>
        <v>#REF!</v>
      </c>
      <c r="M20" s="72" t="e">
        <f>#REF!</f>
        <v>#REF!</v>
      </c>
      <c r="N20" s="152"/>
      <c r="O20" s="93"/>
      <c r="P20" s="72"/>
    </row>
    <row r="21" spans="1:16" x14ac:dyDescent="0.25">
      <c r="A21" s="379"/>
      <c r="B21" s="382"/>
      <c r="C21" s="382"/>
      <c r="D21" s="395"/>
      <c r="E21" s="383"/>
      <c r="F21" s="383"/>
      <c r="G21" s="120" t="e">
        <f>#REF!</f>
        <v>#REF!</v>
      </c>
      <c r="H21" s="156"/>
      <c r="I21" s="90"/>
      <c r="J21" s="91"/>
      <c r="K21" s="156"/>
      <c r="L21" s="90"/>
      <c r="M21" s="91"/>
      <c r="N21" s="152" t="e">
        <f>#REF!</f>
        <v>#REF!</v>
      </c>
      <c r="O21" s="93" t="e">
        <f>#REF!</f>
        <v>#REF!</v>
      </c>
      <c r="P21" s="72" t="e">
        <f>#REF!</f>
        <v>#REF!</v>
      </c>
    </row>
    <row r="22" spans="1:16" x14ac:dyDescent="0.25">
      <c r="A22" s="379"/>
      <c r="B22" s="382"/>
      <c r="C22" s="382"/>
      <c r="D22" s="395"/>
      <c r="E22" s="384" t="e">
        <f>#REF!</f>
        <v>#REF!</v>
      </c>
      <c r="F22" s="384" t="e">
        <f>#REF!</f>
        <v>#REF!</v>
      </c>
      <c r="G22" s="121" t="e">
        <f>#REF!</f>
        <v>#REF!</v>
      </c>
      <c r="H22" s="157" t="e">
        <f>#REF!</f>
        <v>#REF!</v>
      </c>
      <c r="I22" s="93" t="e">
        <f>#REF!</f>
        <v>#REF!</v>
      </c>
      <c r="J22" s="72" t="e">
        <f>#REF!</f>
        <v>#REF!</v>
      </c>
      <c r="K22" s="156"/>
      <c r="L22" s="90"/>
      <c r="M22" s="91"/>
      <c r="N22" s="151"/>
      <c r="O22" s="90"/>
      <c r="P22" s="91"/>
    </row>
    <row r="23" spans="1:16" x14ac:dyDescent="0.25">
      <c r="A23" s="379"/>
      <c r="B23" s="382"/>
      <c r="C23" s="382"/>
      <c r="D23" s="395"/>
      <c r="E23" s="382"/>
      <c r="F23" s="382"/>
      <c r="G23" s="107" t="e">
        <f>#REF!</f>
        <v>#REF!</v>
      </c>
      <c r="H23" s="157"/>
      <c r="I23" s="90"/>
      <c r="J23" s="91"/>
      <c r="K23" s="157" t="e">
        <f>#REF!</f>
        <v>#REF!</v>
      </c>
      <c r="L23" s="93" t="e">
        <f>#REF!</f>
        <v>#REF!</v>
      </c>
      <c r="M23" s="72" t="e">
        <f>#REF!</f>
        <v>#REF!</v>
      </c>
      <c r="N23" s="151"/>
      <c r="O23" s="90"/>
      <c r="P23" s="91"/>
    </row>
    <row r="24" spans="1:16" ht="15.75" thickBot="1" x14ac:dyDescent="0.3">
      <c r="A24" s="379"/>
      <c r="B24" s="382"/>
      <c r="C24" s="382"/>
      <c r="D24" s="395"/>
      <c r="E24" s="382"/>
      <c r="F24" s="382"/>
      <c r="G24" s="107" t="e">
        <f>#REF!</f>
        <v>#REF!</v>
      </c>
      <c r="H24" s="158"/>
      <c r="I24" s="94"/>
      <c r="J24" s="159"/>
      <c r="K24" s="158"/>
      <c r="L24" s="94"/>
      <c r="M24" s="74"/>
      <c r="N24" s="185" t="e">
        <f>#REF!</f>
        <v>#REF!</v>
      </c>
      <c r="O24" s="183" t="e">
        <f>#REF!</f>
        <v>#REF!</v>
      </c>
      <c r="P24" s="73" t="e">
        <f>#REF!</f>
        <v>#REF!</v>
      </c>
    </row>
    <row r="25" spans="1:16" x14ac:dyDescent="0.25">
      <c r="A25" s="378" t="e">
        <f>#REF!</f>
        <v>#REF!</v>
      </c>
      <c r="B25" s="381" t="e">
        <f>#REF!</f>
        <v>#REF!</v>
      </c>
      <c r="C25" s="381" t="e">
        <f>#REF!</f>
        <v>#REF!</v>
      </c>
      <c r="D25" s="394" t="e">
        <f>#REF!</f>
        <v>#REF!</v>
      </c>
      <c r="E25" s="390" t="e">
        <f>#REF!</f>
        <v>#REF!</v>
      </c>
      <c r="F25" s="392" t="e">
        <f>#REF!</f>
        <v>#REF!</v>
      </c>
      <c r="G25" s="174" t="e">
        <f>#REF!</f>
        <v>#REF!</v>
      </c>
      <c r="H25" s="153" t="e">
        <f>#REF!</f>
        <v>#REF!</v>
      </c>
      <c r="I25" s="86" t="e">
        <f>#REF!</f>
        <v>#REF!</v>
      </c>
      <c r="J25" s="154" t="e">
        <f>#REF!</f>
        <v>#REF!</v>
      </c>
      <c r="K25" s="161"/>
      <c r="L25" s="87"/>
      <c r="M25" s="88"/>
      <c r="N25" s="149"/>
      <c r="O25" s="87"/>
      <c r="P25" s="88"/>
    </row>
    <row r="26" spans="1:16" x14ac:dyDescent="0.25">
      <c r="A26" s="379"/>
      <c r="B26" s="382"/>
      <c r="C26" s="382"/>
      <c r="D26" s="395"/>
      <c r="E26" s="391"/>
      <c r="F26" s="393"/>
      <c r="G26" s="175" t="e">
        <f>#REF!</f>
        <v>#REF!</v>
      </c>
      <c r="H26" s="155"/>
      <c r="I26" s="89"/>
      <c r="J26" s="91"/>
      <c r="K26" s="155" t="e">
        <f>#REF!</f>
        <v>#REF!</v>
      </c>
      <c r="L26" s="89" t="e">
        <f>#REF!</f>
        <v>#REF!</v>
      </c>
      <c r="M26" s="72" t="e">
        <f>#REF!</f>
        <v>#REF!</v>
      </c>
      <c r="N26" s="151"/>
      <c r="O26" s="90"/>
      <c r="P26" s="91"/>
    </row>
    <row r="27" spans="1:16" x14ac:dyDescent="0.25">
      <c r="A27" s="379"/>
      <c r="B27" s="382"/>
      <c r="C27" s="382"/>
      <c r="D27" s="395"/>
      <c r="E27" s="391"/>
      <c r="F27" s="393"/>
      <c r="G27" s="182" t="e">
        <f>#REF!</f>
        <v>#REF!</v>
      </c>
      <c r="H27" s="156"/>
      <c r="I27" s="90"/>
      <c r="J27" s="91"/>
      <c r="K27" s="155"/>
      <c r="L27" s="89"/>
      <c r="M27" s="91"/>
      <c r="N27" s="150" t="e">
        <f>#REF!</f>
        <v>#REF!</v>
      </c>
      <c r="O27" s="89" t="e">
        <f>#REF!</f>
        <v>#REF!</v>
      </c>
      <c r="P27" s="72" t="e">
        <f>#REF!</f>
        <v>#REF!</v>
      </c>
    </row>
    <row r="28" spans="1:16" x14ac:dyDescent="0.25">
      <c r="A28" s="379"/>
      <c r="B28" s="382"/>
      <c r="C28" s="382"/>
      <c r="D28" s="395"/>
      <c r="E28" s="382" t="e">
        <f>#REF!</f>
        <v>#REF!</v>
      </c>
      <c r="F28" s="382" t="e">
        <f>#REF!</f>
        <v>#REF!</v>
      </c>
      <c r="G28" s="107" t="e">
        <f>#REF!</f>
        <v>#REF!</v>
      </c>
      <c r="H28" s="180" t="e">
        <f>#REF!</f>
        <v>#REF!</v>
      </c>
      <c r="I28" s="181" t="e">
        <f>#REF!</f>
        <v>#REF!</v>
      </c>
      <c r="J28" s="72" t="e">
        <f>#REF!</f>
        <v>#REF!</v>
      </c>
      <c r="K28" s="176"/>
      <c r="L28" s="92"/>
      <c r="M28" s="177"/>
      <c r="N28" s="178"/>
      <c r="O28" s="92"/>
      <c r="P28" s="177"/>
    </row>
    <row r="29" spans="1:16" x14ac:dyDescent="0.25">
      <c r="A29" s="379"/>
      <c r="B29" s="382"/>
      <c r="C29" s="382"/>
      <c r="D29" s="395"/>
      <c r="E29" s="382"/>
      <c r="F29" s="382"/>
      <c r="G29" s="107" t="e">
        <f>#REF!</f>
        <v>#REF!</v>
      </c>
      <c r="H29" s="157"/>
      <c r="I29" s="93"/>
      <c r="J29" s="72"/>
      <c r="K29" s="157" t="e">
        <f>#REF!</f>
        <v>#REF!</v>
      </c>
      <c r="L29" s="93" t="e">
        <f>#REF!</f>
        <v>#REF!</v>
      </c>
      <c r="M29" s="72" t="e">
        <f>#REF!</f>
        <v>#REF!</v>
      </c>
      <c r="N29" s="151"/>
      <c r="O29" s="90"/>
      <c r="P29" s="91"/>
    </row>
    <row r="30" spans="1:16" x14ac:dyDescent="0.25">
      <c r="A30" s="379"/>
      <c r="B30" s="382"/>
      <c r="C30" s="382"/>
      <c r="D30" s="395"/>
      <c r="E30" s="383"/>
      <c r="F30" s="383"/>
      <c r="G30" s="120" t="e">
        <f>#REF!</f>
        <v>#REF!</v>
      </c>
      <c r="H30" s="156"/>
      <c r="I30" s="90"/>
      <c r="J30" s="91"/>
      <c r="K30" s="157"/>
      <c r="L30" s="93"/>
      <c r="M30" s="72"/>
      <c r="N30" s="152" t="e">
        <f>#REF!</f>
        <v>#REF!</v>
      </c>
      <c r="O30" s="93" t="e">
        <f>#REF!</f>
        <v>#REF!</v>
      </c>
      <c r="P30" s="72" t="e">
        <f>#REF!</f>
        <v>#REF!</v>
      </c>
    </row>
    <row r="31" spans="1:16" x14ac:dyDescent="0.25">
      <c r="A31" s="379"/>
      <c r="B31" s="382"/>
      <c r="C31" s="382"/>
      <c r="D31" s="395"/>
      <c r="E31" s="384" t="e">
        <f>#REF!</f>
        <v>#REF!</v>
      </c>
      <c r="F31" s="384" t="e">
        <f>#REF!</f>
        <v>#REF!</v>
      </c>
      <c r="G31" s="121" t="e">
        <f>#REF!</f>
        <v>#REF!</v>
      </c>
      <c r="H31" s="157" t="e">
        <f>#REF!</f>
        <v>#REF!</v>
      </c>
      <c r="I31" s="93" t="e">
        <f>#REF!</f>
        <v>#REF!</v>
      </c>
      <c r="J31" s="72" t="e">
        <f>#REF!</f>
        <v>#REF!</v>
      </c>
      <c r="K31" s="156"/>
      <c r="L31" s="90"/>
      <c r="M31" s="91"/>
      <c r="N31" s="152"/>
      <c r="O31" s="93"/>
      <c r="P31" s="72"/>
    </row>
    <row r="32" spans="1:16" x14ac:dyDescent="0.25">
      <c r="A32" s="379"/>
      <c r="B32" s="382"/>
      <c r="C32" s="382"/>
      <c r="D32" s="395"/>
      <c r="E32" s="382"/>
      <c r="F32" s="382"/>
      <c r="G32" s="107" t="e">
        <f>#REF!</f>
        <v>#REF!</v>
      </c>
      <c r="H32" s="156"/>
      <c r="I32" s="90"/>
      <c r="J32" s="91"/>
      <c r="K32" s="157" t="e">
        <f>#REF!</f>
        <v>#REF!</v>
      </c>
      <c r="L32" s="93" t="e">
        <f>#REF!</f>
        <v>#REF!</v>
      </c>
      <c r="M32" s="72" t="e">
        <f>#REF!</f>
        <v>#REF!</v>
      </c>
      <c r="N32" s="151"/>
      <c r="O32" s="90"/>
      <c r="P32" s="91"/>
    </row>
    <row r="33" spans="1:16" x14ac:dyDescent="0.25">
      <c r="A33" s="379"/>
      <c r="B33" s="382"/>
      <c r="C33" s="382"/>
      <c r="D33" s="395"/>
      <c r="E33" s="383"/>
      <c r="F33" s="383"/>
      <c r="G33" s="120" t="e">
        <f>#REF!</f>
        <v>#REF!</v>
      </c>
      <c r="H33" s="157"/>
      <c r="I33" s="93"/>
      <c r="J33" s="72"/>
      <c r="K33" s="156"/>
      <c r="L33" s="90"/>
      <c r="M33" s="91"/>
      <c r="N33" s="152" t="e">
        <f>#REF!</f>
        <v>#REF!</v>
      </c>
      <c r="O33" s="93" t="e">
        <f>#REF!</f>
        <v>#REF!</v>
      </c>
      <c r="P33" s="72" t="e">
        <f>#REF!</f>
        <v>#REF!</v>
      </c>
    </row>
    <row r="34" spans="1:16" x14ac:dyDescent="0.25">
      <c r="A34" s="379"/>
      <c r="B34" s="382"/>
      <c r="C34" s="382"/>
      <c r="D34" s="395"/>
      <c r="E34" s="384" t="e">
        <f>#REF!</f>
        <v>#REF!</v>
      </c>
      <c r="F34" s="384" t="e">
        <f>#REF!</f>
        <v>#REF!</v>
      </c>
      <c r="G34" s="121" t="e">
        <f>#REF!</f>
        <v>#REF!</v>
      </c>
      <c r="H34" s="157" t="e">
        <f>#REF!</f>
        <v>#REF!</v>
      </c>
      <c r="I34" s="93" t="e">
        <f>#REF!</f>
        <v>#REF!</v>
      </c>
      <c r="J34" s="72" t="e">
        <f>#REF!</f>
        <v>#REF!</v>
      </c>
      <c r="K34" s="157"/>
      <c r="L34" s="93"/>
      <c r="M34" s="72"/>
      <c r="N34" s="151"/>
      <c r="O34" s="90"/>
      <c r="P34" s="91"/>
    </row>
    <row r="35" spans="1:16" x14ac:dyDescent="0.25">
      <c r="A35" s="379"/>
      <c r="B35" s="382"/>
      <c r="C35" s="382"/>
      <c r="D35" s="395"/>
      <c r="E35" s="382"/>
      <c r="F35" s="382"/>
      <c r="G35" s="107" t="e">
        <f>#REF!</f>
        <v>#REF!</v>
      </c>
      <c r="H35" s="156"/>
      <c r="I35" s="90"/>
      <c r="J35" s="91"/>
      <c r="K35" s="157" t="e">
        <f>#REF!</f>
        <v>#REF!</v>
      </c>
      <c r="L35" s="93" t="e">
        <f>#REF!</f>
        <v>#REF!</v>
      </c>
      <c r="M35" s="72" t="e">
        <f>#REF!</f>
        <v>#REF!</v>
      </c>
      <c r="N35" s="152"/>
      <c r="O35" s="93"/>
      <c r="P35" s="72"/>
    </row>
    <row r="36" spans="1:16" x14ac:dyDescent="0.25">
      <c r="A36" s="379"/>
      <c r="B36" s="382"/>
      <c r="C36" s="382"/>
      <c r="D36" s="395"/>
      <c r="E36" s="383"/>
      <c r="F36" s="383"/>
      <c r="G36" s="120" t="e">
        <f>#REF!</f>
        <v>#REF!</v>
      </c>
      <c r="H36" s="156"/>
      <c r="I36" s="90"/>
      <c r="J36" s="91"/>
      <c r="K36" s="156"/>
      <c r="L36" s="90"/>
      <c r="M36" s="91"/>
      <c r="N36" s="152" t="e">
        <f>#REF!</f>
        <v>#REF!</v>
      </c>
      <c r="O36" s="93" t="e">
        <f>#REF!</f>
        <v>#REF!</v>
      </c>
      <c r="P36" s="72" t="e">
        <f>#REF!</f>
        <v>#REF!</v>
      </c>
    </row>
    <row r="37" spans="1:16" x14ac:dyDescent="0.25">
      <c r="A37" s="379"/>
      <c r="B37" s="382"/>
      <c r="C37" s="382"/>
      <c r="D37" s="395"/>
      <c r="E37" s="384" t="e">
        <f>#REF!</f>
        <v>#REF!</v>
      </c>
      <c r="F37" s="384" t="e">
        <f>#REF!</f>
        <v>#REF!</v>
      </c>
      <c r="G37" s="121" t="e">
        <f>#REF!</f>
        <v>#REF!</v>
      </c>
      <c r="H37" s="157" t="e">
        <f>#REF!</f>
        <v>#REF!</v>
      </c>
      <c r="I37" s="93" t="e">
        <f>#REF!</f>
        <v>#REF!</v>
      </c>
      <c r="J37" s="72" t="e">
        <f>#REF!</f>
        <v>#REF!</v>
      </c>
      <c r="K37" s="156"/>
      <c r="L37" s="90"/>
      <c r="M37" s="91"/>
      <c r="N37" s="151"/>
      <c r="O37" s="90"/>
      <c r="P37" s="91"/>
    </row>
    <row r="38" spans="1:16" x14ac:dyDescent="0.25">
      <c r="A38" s="379"/>
      <c r="B38" s="382"/>
      <c r="C38" s="382"/>
      <c r="D38" s="395"/>
      <c r="E38" s="382"/>
      <c r="F38" s="382"/>
      <c r="G38" s="107" t="e">
        <f>#REF!</f>
        <v>#REF!</v>
      </c>
      <c r="H38" s="157"/>
      <c r="I38" s="90"/>
      <c r="J38" s="91"/>
      <c r="K38" s="157" t="e">
        <f>#REF!</f>
        <v>#REF!</v>
      </c>
      <c r="L38" s="93" t="e">
        <f>#REF!</f>
        <v>#REF!</v>
      </c>
      <c r="M38" s="72" t="e">
        <f>#REF!</f>
        <v>#REF!</v>
      </c>
      <c r="N38" s="151"/>
      <c r="O38" s="90"/>
      <c r="P38" s="91"/>
    </row>
    <row r="39" spans="1:16" ht="15.75" thickBot="1" x14ac:dyDescent="0.3">
      <c r="A39" s="379"/>
      <c r="B39" s="382"/>
      <c r="C39" s="382"/>
      <c r="D39" s="395"/>
      <c r="E39" s="382"/>
      <c r="F39" s="382"/>
      <c r="G39" s="107" t="e">
        <f>#REF!</f>
        <v>#REF!</v>
      </c>
      <c r="H39" s="158"/>
      <c r="I39" s="94"/>
      <c r="J39" s="159"/>
      <c r="K39" s="158"/>
      <c r="L39" s="94"/>
      <c r="M39" s="74"/>
      <c r="N39" s="185" t="e">
        <f>#REF!</f>
        <v>#REF!</v>
      </c>
      <c r="O39" s="183" t="e">
        <f>#REF!</f>
        <v>#REF!</v>
      </c>
      <c r="P39" s="73" t="e">
        <f>#REF!</f>
        <v>#REF!</v>
      </c>
    </row>
    <row r="40" spans="1:16" x14ac:dyDescent="0.25">
      <c r="A40" s="378" t="e">
        <f>#REF!</f>
        <v>#REF!</v>
      </c>
      <c r="B40" s="381" t="e">
        <f>#REF!</f>
        <v>#REF!</v>
      </c>
      <c r="C40" s="381" t="e">
        <f>#REF!</f>
        <v>#REF!</v>
      </c>
      <c r="D40" s="394" t="e">
        <f>#REF!</f>
        <v>#REF!</v>
      </c>
      <c r="E40" s="390" t="e">
        <f>#REF!</f>
        <v>#REF!</v>
      </c>
      <c r="F40" s="392" t="e">
        <f>#REF!</f>
        <v>#REF!</v>
      </c>
      <c r="G40" s="174" t="e">
        <f>#REF!</f>
        <v>#REF!</v>
      </c>
      <c r="H40" s="153" t="e">
        <f>#REF!</f>
        <v>#REF!</v>
      </c>
      <c r="I40" s="86" t="e">
        <f>#REF!</f>
        <v>#REF!</v>
      </c>
      <c r="J40" s="154" t="e">
        <f>#REF!</f>
        <v>#REF!</v>
      </c>
      <c r="K40" s="161"/>
      <c r="L40" s="87"/>
      <c r="M40" s="88"/>
      <c r="N40" s="149"/>
      <c r="O40" s="87"/>
      <c r="P40" s="88"/>
    </row>
    <row r="41" spans="1:16" x14ac:dyDescent="0.25">
      <c r="A41" s="379"/>
      <c r="B41" s="382"/>
      <c r="C41" s="382"/>
      <c r="D41" s="395"/>
      <c r="E41" s="391"/>
      <c r="F41" s="393"/>
      <c r="G41" s="175" t="e">
        <f>#REF!</f>
        <v>#REF!</v>
      </c>
      <c r="H41" s="155"/>
      <c r="I41" s="89"/>
      <c r="J41" s="91"/>
      <c r="K41" s="155" t="e">
        <f>#REF!</f>
        <v>#REF!</v>
      </c>
      <c r="L41" s="89" t="e">
        <f>#REF!</f>
        <v>#REF!</v>
      </c>
      <c r="M41" s="72" t="e">
        <f>#REF!</f>
        <v>#REF!</v>
      </c>
      <c r="N41" s="151"/>
      <c r="O41" s="90"/>
      <c r="P41" s="91"/>
    </row>
    <row r="42" spans="1:16" x14ac:dyDescent="0.25">
      <c r="A42" s="379"/>
      <c r="B42" s="382"/>
      <c r="C42" s="382"/>
      <c r="D42" s="395"/>
      <c r="E42" s="391"/>
      <c r="F42" s="393"/>
      <c r="G42" s="182" t="e">
        <f>#REF!</f>
        <v>#REF!</v>
      </c>
      <c r="H42" s="156"/>
      <c r="I42" s="90"/>
      <c r="J42" s="91"/>
      <c r="K42" s="155"/>
      <c r="L42" s="89"/>
      <c r="M42" s="91"/>
      <c r="N42" s="150" t="e">
        <f>#REF!</f>
        <v>#REF!</v>
      </c>
      <c r="O42" s="89" t="e">
        <f>#REF!</f>
        <v>#REF!</v>
      </c>
      <c r="P42" s="72" t="e">
        <f>#REF!</f>
        <v>#REF!</v>
      </c>
    </row>
    <row r="43" spans="1:16" x14ac:dyDescent="0.25">
      <c r="A43" s="379"/>
      <c r="B43" s="382"/>
      <c r="C43" s="382"/>
      <c r="D43" s="395"/>
      <c r="E43" s="382" t="e">
        <f>#REF!</f>
        <v>#REF!</v>
      </c>
      <c r="F43" s="382" t="e">
        <f>#REF!</f>
        <v>#REF!</v>
      </c>
      <c r="G43" s="107" t="e">
        <f>#REF!</f>
        <v>#REF!</v>
      </c>
      <c r="H43" s="157" t="e">
        <f>#REF!</f>
        <v>#REF!</v>
      </c>
      <c r="I43" s="93" t="e">
        <f>#REF!</f>
        <v>#REF!</v>
      </c>
      <c r="J43" s="72" t="e">
        <f>#REF!</f>
        <v>#REF!</v>
      </c>
      <c r="K43" s="156"/>
      <c r="L43" s="90"/>
      <c r="M43" s="91"/>
      <c r="N43" s="151"/>
      <c r="O43" s="90"/>
      <c r="P43" s="91"/>
    </row>
    <row r="44" spans="1:16" x14ac:dyDescent="0.25">
      <c r="A44" s="379"/>
      <c r="B44" s="382"/>
      <c r="C44" s="382"/>
      <c r="D44" s="395"/>
      <c r="E44" s="382"/>
      <c r="F44" s="382"/>
      <c r="G44" s="107" t="e">
        <f>#REF!</f>
        <v>#REF!</v>
      </c>
      <c r="H44" s="157"/>
      <c r="I44" s="93"/>
      <c r="J44" s="72"/>
      <c r="K44" s="157" t="e">
        <f>#REF!</f>
        <v>#REF!</v>
      </c>
      <c r="L44" s="93" t="e">
        <f>#REF!</f>
        <v>#REF!</v>
      </c>
      <c r="M44" s="72" t="e">
        <f>#REF!</f>
        <v>#REF!</v>
      </c>
      <c r="N44" s="151"/>
      <c r="O44" s="90"/>
      <c r="P44" s="91"/>
    </row>
    <row r="45" spans="1:16" x14ac:dyDescent="0.25">
      <c r="A45" s="379"/>
      <c r="B45" s="382"/>
      <c r="C45" s="382"/>
      <c r="D45" s="395"/>
      <c r="E45" s="383"/>
      <c r="F45" s="383"/>
      <c r="G45" s="120" t="e">
        <f>#REF!</f>
        <v>#REF!</v>
      </c>
      <c r="H45" s="156"/>
      <c r="I45" s="90"/>
      <c r="J45" s="91"/>
      <c r="K45" s="157"/>
      <c r="L45" s="93"/>
      <c r="M45" s="72"/>
      <c r="N45" s="152" t="e">
        <f>#REF!</f>
        <v>#REF!</v>
      </c>
      <c r="O45" s="93" t="e">
        <f>#REF!</f>
        <v>#REF!</v>
      </c>
      <c r="P45" s="72" t="e">
        <f>#REF!</f>
        <v>#REF!</v>
      </c>
    </row>
    <row r="46" spans="1:16" x14ac:dyDescent="0.25">
      <c r="A46" s="379"/>
      <c r="B46" s="382"/>
      <c r="C46" s="382"/>
      <c r="D46" s="395"/>
      <c r="E46" s="384" t="e">
        <f>#REF!</f>
        <v>#REF!</v>
      </c>
      <c r="F46" s="384" t="e">
        <f>#REF!</f>
        <v>#REF!</v>
      </c>
      <c r="G46" s="121" t="e">
        <f>#REF!</f>
        <v>#REF!</v>
      </c>
      <c r="H46" s="157" t="e">
        <f>#REF!</f>
        <v>#REF!</v>
      </c>
      <c r="I46" s="93" t="e">
        <f>#REF!</f>
        <v>#REF!</v>
      </c>
      <c r="J46" s="72" t="e">
        <f>#REF!</f>
        <v>#REF!</v>
      </c>
      <c r="K46" s="156"/>
      <c r="L46" s="90"/>
      <c r="M46" s="91"/>
      <c r="N46" s="152"/>
      <c r="O46" s="93"/>
      <c r="P46" s="72"/>
    </row>
    <row r="47" spans="1:16" x14ac:dyDescent="0.25">
      <c r="A47" s="379"/>
      <c r="B47" s="382"/>
      <c r="C47" s="382"/>
      <c r="D47" s="395"/>
      <c r="E47" s="382"/>
      <c r="F47" s="382"/>
      <c r="G47" s="107" t="e">
        <f>#REF!</f>
        <v>#REF!</v>
      </c>
      <c r="H47" s="156"/>
      <c r="I47" s="90"/>
      <c r="J47" s="91"/>
      <c r="K47" s="157" t="e">
        <f>#REF!</f>
        <v>#REF!</v>
      </c>
      <c r="L47" s="93" t="e">
        <f>#REF!</f>
        <v>#REF!</v>
      </c>
      <c r="M47" s="72" t="e">
        <f>#REF!</f>
        <v>#REF!</v>
      </c>
      <c r="N47" s="151"/>
      <c r="O47" s="90"/>
      <c r="P47" s="91"/>
    </row>
    <row r="48" spans="1:16" x14ac:dyDescent="0.25">
      <c r="A48" s="379"/>
      <c r="B48" s="382"/>
      <c r="C48" s="382"/>
      <c r="D48" s="395"/>
      <c r="E48" s="383"/>
      <c r="F48" s="383"/>
      <c r="G48" s="120" t="e">
        <f>#REF!</f>
        <v>#REF!</v>
      </c>
      <c r="H48" s="157"/>
      <c r="I48" s="93"/>
      <c r="J48" s="72"/>
      <c r="K48" s="156"/>
      <c r="L48" s="90"/>
      <c r="M48" s="91"/>
      <c r="N48" s="152" t="e">
        <f>#REF!</f>
        <v>#REF!</v>
      </c>
      <c r="O48" s="93" t="e">
        <f>#REF!</f>
        <v>#REF!</v>
      </c>
      <c r="P48" s="72" t="e">
        <f>#REF!</f>
        <v>#REF!</v>
      </c>
    </row>
    <row r="49" spans="1:16" x14ac:dyDescent="0.25">
      <c r="A49" s="379"/>
      <c r="B49" s="382"/>
      <c r="C49" s="382"/>
      <c r="D49" s="395"/>
      <c r="E49" s="384" t="e">
        <f>#REF!</f>
        <v>#REF!</v>
      </c>
      <c r="F49" s="384" t="e">
        <f>#REF!</f>
        <v>#REF!</v>
      </c>
      <c r="G49" s="121" t="e">
        <f>#REF!</f>
        <v>#REF!</v>
      </c>
      <c r="H49" s="157" t="e">
        <f>#REF!</f>
        <v>#REF!</v>
      </c>
      <c r="I49" s="93" t="e">
        <f>#REF!</f>
        <v>#REF!</v>
      </c>
      <c r="J49" s="72" t="e">
        <f>#REF!</f>
        <v>#REF!</v>
      </c>
      <c r="K49" s="157"/>
      <c r="L49" s="93"/>
      <c r="M49" s="72"/>
      <c r="N49" s="151"/>
      <c r="O49" s="90"/>
      <c r="P49" s="91"/>
    </row>
    <row r="50" spans="1:16" x14ac:dyDescent="0.25">
      <c r="A50" s="379"/>
      <c r="B50" s="382"/>
      <c r="C50" s="382"/>
      <c r="D50" s="395"/>
      <c r="E50" s="382"/>
      <c r="F50" s="382"/>
      <c r="G50" s="107" t="e">
        <f>#REF!</f>
        <v>#REF!</v>
      </c>
      <c r="H50" s="156"/>
      <c r="I50" s="90"/>
      <c r="J50" s="91"/>
      <c r="K50" s="157" t="e">
        <f>#REF!</f>
        <v>#REF!</v>
      </c>
      <c r="L50" s="93" t="e">
        <f>#REF!</f>
        <v>#REF!</v>
      </c>
      <c r="M50" s="72" t="e">
        <f>#REF!</f>
        <v>#REF!</v>
      </c>
      <c r="N50" s="152"/>
      <c r="O50" s="93"/>
      <c r="P50" s="72"/>
    </row>
    <row r="51" spans="1:16" x14ac:dyDescent="0.25">
      <c r="A51" s="379"/>
      <c r="B51" s="382"/>
      <c r="C51" s="382"/>
      <c r="D51" s="395"/>
      <c r="E51" s="383"/>
      <c r="F51" s="383"/>
      <c r="G51" s="120" t="e">
        <f>#REF!</f>
        <v>#REF!</v>
      </c>
      <c r="H51" s="156"/>
      <c r="I51" s="90"/>
      <c r="J51" s="91"/>
      <c r="K51" s="156"/>
      <c r="L51" s="90"/>
      <c r="M51" s="91"/>
      <c r="N51" s="152" t="e">
        <f>#REF!</f>
        <v>#REF!</v>
      </c>
      <c r="O51" s="93" t="e">
        <f>#REF!</f>
        <v>#REF!</v>
      </c>
      <c r="P51" s="72" t="e">
        <f>#REF!</f>
        <v>#REF!</v>
      </c>
    </row>
    <row r="52" spans="1:16" x14ac:dyDescent="0.25">
      <c r="A52" s="379"/>
      <c r="B52" s="382"/>
      <c r="C52" s="382"/>
      <c r="D52" s="395"/>
      <c r="E52" s="384" t="e">
        <f>#REF!</f>
        <v>#REF!</v>
      </c>
      <c r="F52" s="384" t="e">
        <f>#REF!</f>
        <v>#REF!</v>
      </c>
      <c r="G52" s="121" t="e">
        <f>#REF!</f>
        <v>#REF!</v>
      </c>
      <c r="H52" s="157" t="e">
        <f>#REF!</f>
        <v>#REF!</v>
      </c>
      <c r="I52" s="93" t="e">
        <f>#REF!</f>
        <v>#REF!</v>
      </c>
      <c r="J52" s="72" t="e">
        <f>#REF!</f>
        <v>#REF!</v>
      </c>
      <c r="K52" s="156"/>
      <c r="L52" s="90"/>
      <c r="M52" s="91"/>
      <c r="N52" s="151"/>
      <c r="O52" s="90"/>
      <c r="P52" s="91"/>
    </row>
    <row r="53" spans="1:16" x14ac:dyDescent="0.25">
      <c r="A53" s="379"/>
      <c r="B53" s="382"/>
      <c r="C53" s="382"/>
      <c r="D53" s="395"/>
      <c r="E53" s="382"/>
      <c r="F53" s="382"/>
      <c r="G53" s="107" t="e">
        <f>#REF!</f>
        <v>#REF!</v>
      </c>
      <c r="H53" s="157"/>
      <c r="I53" s="90"/>
      <c r="J53" s="91"/>
      <c r="K53" s="157" t="e">
        <f>#REF!</f>
        <v>#REF!</v>
      </c>
      <c r="L53" s="93" t="e">
        <f>#REF!</f>
        <v>#REF!</v>
      </c>
      <c r="M53" s="72" t="e">
        <f>#REF!</f>
        <v>#REF!</v>
      </c>
      <c r="N53" s="151"/>
      <c r="O53" s="90"/>
      <c r="P53" s="91"/>
    </row>
    <row r="54" spans="1:16" ht="15.75" thickBot="1" x14ac:dyDescent="0.3">
      <c r="A54" s="379"/>
      <c r="B54" s="382"/>
      <c r="C54" s="382"/>
      <c r="D54" s="395"/>
      <c r="E54" s="382"/>
      <c r="F54" s="382"/>
      <c r="G54" s="107" t="e">
        <f>#REF!</f>
        <v>#REF!</v>
      </c>
      <c r="H54" s="69"/>
      <c r="I54" s="66"/>
      <c r="J54" s="179"/>
      <c r="K54" s="69"/>
      <c r="L54" s="66"/>
      <c r="M54" s="73"/>
      <c r="N54" s="185" t="e">
        <f>#REF!</f>
        <v>#REF!</v>
      </c>
      <c r="O54" s="183" t="e">
        <f>#REF!</f>
        <v>#REF!</v>
      </c>
      <c r="P54" s="73" t="e">
        <f>#REF!</f>
        <v>#REF!</v>
      </c>
    </row>
    <row r="55" spans="1:16" x14ac:dyDescent="0.25">
      <c r="A55" s="378" t="e">
        <f>#REF!</f>
        <v>#REF!</v>
      </c>
      <c r="B55" s="381" t="e">
        <f>#REF!</f>
        <v>#REF!</v>
      </c>
      <c r="C55" s="381" t="e">
        <f>#REF!</f>
        <v>#REF!</v>
      </c>
      <c r="D55" s="381" t="e">
        <f>#REF!</f>
        <v>#REF!</v>
      </c>
      <c r="E55" s="381" t="e">
        <f>#REF!</f>
        <v>#REF!</v>
      </c>
      <c r="F55" s="381" t="e">
        <f>#REF!</f>
        <v>#REF!</v>
      </c>
      <c r="G55" s="174" t="e">
        <f>#REF!</f>
        <v>#REF!</v>
      </c>
      <c r="H55" s="153" t="e">
        <f>#REF!</f>
        <v>#REF!</v>
      </c>
      <c r="I55" s="86" t="e">
        <f>#REF!</f>
        <v>#REF!</v>
      </c>
      <c r="J55" s="154" t="e">
        <f>#REF!</f>
        <v>#REF!</v>
      </c>
      <c r="K55" s="161"/>
      <c r="L55" s="87"/>
      <c r="M55" s="88"/>
      <c r="N55" s="149"/>
      <c r="O55" s="87"/>
      <c r="P55" s="88"/>
    </row>
    <row r="56" spans="1:16" x14ac:dyDescent="0.25">
      <c r="A56" s="379"/>
      <c r="B56" s="382"/>
      <c r="C56" s="382"/>
      <c r="D56" s="382"/>
      <c r="E56" s="382"/>
      <c r="F56" s="382"/>
      <c r="G56" s="175" t="e">
        <f>#REF!</f>
        <v>#REF!</v>
      </c>
      <c r="H56" s="155"/>
      <c r="I56" s="89"/>
      <c r="J56" s="91"/>
      <c r="K56" s="155" t="e">
        <f>#REF!</f>
        <v>#REF!</v>
      </c>
      <c r="L56" s="89" t="e">
        <f>#REF!</f>
        <v>#REF!</v>
      </c>
      <c r="M56" s="72" t="e">
        <f>#REF!</f>
        <v>#REF!</v>
      </c>
      <c r="N56" s="151"/>
      <c r="O56" s="90"/>
      <c r="P56" s="91"/>
    </row>
    <row r="57" spans="1:16" x14ac:dyDescent="0.25">
      <c r="A57" s="379"/>
      <c r="B57" s="382"/>
      <c r="C57" s="382"/>
      <c r="D57" s="382"/>
      <c r="E57" s="383"/>
      <c r="F57" s="383"/>
      <c r="G57" s="182" t="e">
        <f>#REF!</f>
        <v>#REF!</v>
      </c>
      <c r="H57" s="156"/>
      <c r="I57" s="90"/>
      <c r="J57" s="91"/>
      <c r="K57" s="155"/>
      <c r="L57" s="89"/>
      <c r="M57" s="91"/>
      <c r="N57" s="150" t="e">
        <f>#REF!</f>
        <v>#REF!</v>
      </c>
      <c r="O57" s="89" t="e">
        <f>#REF!</f>
        <v>#REF!</v>
      </c>
      <c r="P57" s="72" t="e">
        <f>#REF!</f>
        <v>#REF!</v>
      </c>
    </row>
    <row r="58" spans="1:16" x14ac:dyDescent="0.25">
      <c r="A58" s="379"/>
      <c r="B58" s="382"/>
      <c r="C58" s="382"/>
      <c r="D58" s="382"/>
      <c r="E58" s="384" t="e">
        <f>#REF!</f>
        <v>#REF!</v>
      </c>
      <c r="F58" s="384" t="e">
        <f>#REF!</f>
        <v>#REF!</v>
      </c>
      <c r="G58" s="121" t="e">
        <f>#REF!</f>
        <v>#REF!</v>
      </c>
      <c r="H58" s="157" t="e">
        <f>#REF!</f>
        <v>#REF!</v>
      </c>
      <c r="I58" s="93" t="e">
        <f>#REF!</f>
        <v>#REF!</v>
      </c>
      <c r="J58" s="72" t="e">
        <f>#REF!</f>
        <v>#REF!</v>
      </c>
      <c r="K58" s="156"/>
      <c r="L58" s="90"/>
      <c r="M58" s="91"/>
      <c r="N58" s="151"/>
      <c r="O58" s="90"/>
      <c r="P58" s="91"/>
    </row>
    <row r="59" spans="1:16" x14ac:dyDescent="0.25">
      <c r="A59" s="379"/>
      <c r="B59" s="382"/>
      <c r="C59" s="382"/>
      <c r="D59" s="382"/>
      <c r="E59" s="382"/>
      <c r="F59" s="382"/>
      <c r="G59" s="107" t="e">
        <f>#REF!</f>
        <v>#REF!</v>
      </c>
      <c r="H59" s="157"/>
      <c r="I59" s="93"/>
      <c r="J59" s="72"/>
      <c r="K59" s="157" t="e">
        <f>#REF!</f>
        <v>#REF!</v>
      </c>
      <c r="L59" s="93" t="e">
        <f>#REF!</f>
        <v>#REF!</v>
      </c>
      <c r="M59" s="72" t="e">
        <f>#REF!</f>
        <v>#REF!</v>
      </c>
      <c r="N59" s="151"/>
      <c r="O59" s="90"/>
      <c r="P59" s="91"/>
    </row>
    <row r="60" spans="1:16" x14ac:dyDescent="0.25">
      <c r="A60" s="379"/>
      <c r="B60" s="382"/>
      <c r="C60" s="382"/>
      <c r="D60" s="382"/>
      <c r="E60" s="383"/>
      <c r="F60" s="383"/>
      <c r="G60" s="120" t="e">
        <f>#REF!</f>
        <v>#REF!</v>
      </c>
      <c r="H60" s="156"/>
      <c r="I60" s="90"/>
      <c r="J60" s="72"/>
      <c r="K60" s="157"/>
      <c r="L60" s="93"/>
      <c r="M60" s="72"/>
      <c r="N60" s="152" t="e">
        <f>#REF!</f>
        <v>#REF!</v>
      </c>
      <c r="O60" s="93" t="e">
        <f>#REF!</f>
        <v>#REF!</v>
      </c>
      <c r="P60" s="72" t="e">
        <f>#REF!</f>
        <v>#REF!</v>
      </c>
    </row>
    <row r="61" spans="1:16" x14ac:dyDescent="0.25">
      <c r="A61" s="379"/>
      <c r="B61" s="382"/>
      <c r="C61" s="382"/>
      <c r="D61" s="382"/>
      <c r="E61" s="384" t="e">
        <f>#REF!</f>
        <v>#REF!</v>
      </c>
      <c r="F61" s="384" t="e">
        <f>#REF!</f>
        <v>#REF!</v>
      </c>
      <c r="G61" s="121" t="e">
        <f>#REF!</f>
        <v>#REF!</v>
      </c>
      <c r="H61" s="157" t="e">
        <f>#REF!</f>
        <v>#REF!</v>
      </c>
      <c r="I61" s="93" t="e">
        <f>#REF!</f>
        <v>#REF!</v>
      </c>
      <c r="J61" s="72" t="e">
        <f>#REF!</f>
        <v>#REF!</v>
      </c>
      <c r="K61" s="156"/>
      <c r="L61" s="90"/>
      <c r="M61" s="91"/>
      <c r="N61" s="152"/>
      <c r="O61" s="93"/>
      <c r="P61" s="72"/>
    </row>
    <row r="62" spans="1:16" x14ac:dyDescent="0.25">
      <c r="A62" s="379"/>
      <c r="B62" s="382"/>
      <c r="C62" s="382"/>
      <c r="D62" s="382"/>
      <c r="E62" s="382"/>
      <c r="F62" s="382"/>
      <c r="G62" s="107" t="e">
        <f>#REF!</f>
        <v>#REF!</v>
      </c>
      <c r="H62" s="156"/>
      <c r="I62" s="90"/>
      <c r="J62" s="91"/>
      <c r="K62" s="157" t="e">
        <f>#REF!</f>
        <v>#REF!</v>
      </c>
      <c r="L62" s="93" t="e">
        <f>#REF!</f>
        <v>#REF!</v>
      </c>
      <c r="M62" s="72" t="e">
        <f>#REF!</f>
        <v>#REF!</v>
      </c>
      <c r="N62" s="151"/>
      <c r="O62" s="90"/>
      <c r="P62" s="91"/>
    </row>
    <row r="63" spans="1:16" x14ac:dyDescent="0.25">
      <c r="A63" s="379"/>
      <c r="B63" s="382"/>
      <c r="C63" s="382"/>
      <c r="D63" s="382"/>
      <c r="E63" s="383"/>
      <c r="F63" s="383"/>
      <c r="G63" s="120" t="e">
        <f>#REF!</f>
        <v>#REF!</v>
      </c>
      <c r="H63" s="157"/>
      <c r="I63" s="93"/>
      <c r="J63" s="72"/>
      <c r="K63" s="156"/>
      <c r="L63" s="90"/>
      <c r="M63" s="91"/>
      <c r="N63" s="152" t="e">
        <f>#REF!</f>
        <v>#REF!</v>
      </c>
      <c r="O63" s="93" t="e">
        <f>#REF!</f>
        <v>#REF!</v>
      </c>
      <c r="P63" s="72" t="e">
        <f>#REF!</f>
        <v>#REF!</v>
      </c>
    </row>
    <row r="64" spans="1:16" x14ac:dyDescent="0.25">
      <c r="A64" s="379"/>
      <c r="B64" s="382"/>
      <c r="C64" s="382"/>
      <c r="D64" s="382"/>
      <c r="E64" s="384" t="e">
        <f>#REF!</f>
        <v>#REF!</v>
      </c>
      <c r="F64" s="384" t="e">
        <f>#REF!</f>
        <v>#REF!</v>
      </c>
      <c r="G64" s="121" t="e">
        <f>#REF!</f>
        <v>#REF!</v>
      </c>
      <c r="H64" s="157" t="e">
        <f>#REF!</f>
        <v>#REF!</v>
      </c>
      <c r="I64" s="93" t="e">
        <f>#REF!</f>
        <v>#REF!</v>
      </c>
      <c r="J64" s="72" t="e">
        <f>#REF!</f>
        <v>#REF!</v>
      </c>
      <c r="K64" s="157"/>
      <c r="L64" s="93"/>
      <c r="M64" s="72"/>
      <c r="N64" s="151"/>
      <c r="O64" s="90"/>
      <c r="P64" s="91"/>
    </row>
    <row r="65" spans="1:16" x14ac:dyDescent="0.25">
      <c r="A65" s="379"/>
      <c r="B65" s="382"/>
      <c r="C65" s="382"/>
      <c r="D65" s="382"/>
      <c r="E65" s="382"/>
      <c r="F65" s="382"/>
      <c r="G65" s="107" t="e">
        <f>#REF!</f>
        <v>#REF!</v>
      </c>
      <c r="H65" s="156"/>
      <c r="I65" s="90"/>
      <c r="J65" s="91"/>
      <c r="K65" s="157" t="e">
        <f>#REF!</f>
        <v>#REF!</v>
      </c>
      <c r="L65" s="93" t="e">
        <f>#REF!</f>
        <v>#REF!</v>
      </c>
      <c r="M65" s="72" t="e">
        <f>#REF!</f>
        <v>#REF!</v>
      </c>
      <c r="N65" s="152"/>
      <c r="O65" s="93"/>
      <c r="P65" s="72"/>
    </row>
    <row r="66" spans="1:16" x14ac:dyDescent="0.25">
      <c r="A66" s="379"/>
      <c r="B66" s="382"/>
      <c r="C66" s="382"/>
      <c r="D66" s="382"/>
      <c r="E66" s="383"/>
      <c r="F66" s="383"/>
      <c r="G66" s="120" t="e">
        <f>#REF!</f>
        <v>#REF!</v>
      </c>
      <c r="H66" s="156"/>
      <c r="I66" s="90"/>
      <c r="J66" s="91"/>
      <c r="K66" s="156"/>
      <c r="L66" s="90"/>
      <c r="M66" s="91"/>
      <c r="N66" s="152" t="e">
        <f>#REF!</f>
        <v>#REF!</v>
      </c>
      <c r="O66" s="93" t="e">
        <f>#REF!</f>
        <v>#REF!</v>
      </c>
      <c r="P66" s="72" t="e">
        <f>#REF!</f>
        <v>#REF!</v>
      </c>
    </row>
    <row r="67" spans="1:16" x14ac:dyDescent="0.25">
      <c r="A67" s="379"/>
      <c r="B67" s="382"/>
      <c r="C67" s="382"/>
      <c r="D67" s="382"/>
      <c r="E67" s="384" t="e">
        <f>#REF!</f>
        <v>#REF!</v>
      </c>
      <c r="F67" s="384" t="e">
        <f>#REF!</f>
        <v>#REF!</v>
      </c>
      <c r="G67" s="121" t="e">
        <f>#REF!</f>
        <v>#REF!</v>
      </c>
      <c r="H67" s="157" t="e">
        <f>#REF!</f>
        <v>#REF!</v>
      </c>
      <c r="I67" s="93" t="e">
        <f>#REF!</f>
        <v>#REF!</v>
      </c>
      <c r="J67" s="72" t="e">
        <f>#REF!</f>
        <v>#REF!</v>
      </c>
      <c r="K67" s="156"/>
      <c r="L67" s="90"/>
      <c r="M67" s="91"/>
      <c r="N67" s="151"/>
      <c r="O67" s="90"/>
      <c r="P67" s="91"/>
    </row>
    <row r="68" spans="1:16" x14ac:dyDescent="0.25">
      <c r="A68" s="379"/>
      <c r="B68" s="382"/>
      <c r="C68" s="382"/>
      <c r="D68" s="382"/>
      <c r="E68" s="382"/>
      <c r="F68" s="382"/>
      <c r="G68" s="107" t="e">
        <f>#REF!</f>
        <v>#REF!</v>
      </c>
      <c r="H68" s="157"/>
      <c r="I68" s="90"/>
      <c r="J68" s="72"/>
      <c r="K68" s="157" t="e">
        <f>#REF!</f>
        <v>#REF!</v>
      </c>
      <c r="L68" s="93" t="e">
        <f>#REF!</f>
        <v>#REF!</v>
      </c>
      <c r="M68" s="72" t="e">
        <f>#REF!</f>
        <v>#REF!</v>
      </c>
      <c r="N68" s="151"/>
      <c r="O68" s="90"/>
      <c r="P68" s="91"/>
    </row>
    <row r="69" spans="1:16" ht="15.75" thickBot="1" x14ac:dyDescent="0.3">
      <c r="A69" s="380"/>
      <c r="B69" s="385"/>
      <c r="C69" s="385"/>
      <c r="D69" s="385"/>
      <c r="E69" s="385"/>
      <c r="F69" s="385"/>
      <c r="G69" s="160" t="e">
        <f>#REF!</f>
        <v>#REF!</v>
      </c>
      <c r="H69" s="158"/>
      <c r="I69" s="94"/>
      <c r="J69" s="159"/>
      <c r="K69" s="69"/>
      <c r="L69" s="66"/>
      <c r="M69" s="73"/>
      <c r="N69" s="162" t="e">
        <f>#REF!</f>
        <v>#REF!</v>
      </c>
      <c r="O69" s="95" t="e">
        <f>#REF!</f>
        <v>#REF!</v>
      </c>
      <c r="P69" s="74" t="e">
        <f>#REF!</f>
        <v>#REF!</v>
      </c>
    </row>
    <row r="70" spans="1:16" x14ac:dyDescent="0.25">
      <c r="A70" s="378" t="e">
        <f>#REF!</f>
        <v>#REF!</v>
      </c>
      <c r="B70" s="381" t="e">
        <f>#REF!</f>
        <v>#REF!</v>
      </c>
      <c r="C70" s="381" t="e">
        <f>#REF!</f>
        <v>#REF!</v>
      </c>
      <c r="D70" s="381" t="e">
        <f>#REF!</f>
        <v>#REF!</v>
      </c>
      <c r="E70" s="390" t="e">
        <f>#REF!</f>
        <v>#REF!</v>
      </c>
      <c r="F70" s="392" t="e">
        <f>#REF!</f>
        <v>#REF!</v>
      </c>
      <c r="G70" s="174" t="e">
        <f>#REF!</f>
        <v>#REF!</v>
      </c>
      <c r="H70" s="153" t="e">
        <f>#REF!</f>
        <v>#REF!</v>
      </c>
      <c r="I70" s="86" t="e">
        <f>#REF!</f>
        <v>#REF!</v>
      </c>
      <c r="J70" s="186" t="e">
        <f>#REF!</f>
        <v>#REF!</v>
      </c>
      <c r="K70" s="161"/>
      <c r="L70" s="87"/>
      <c r="M70" s="88"/>
      <c r="N70" s="149"/>
      <c r="O70" s="87"/>
      <c r="P70" s="154"/>
    </row>
    <row r="71" spans="1:16" x14ac:dyDescent="0.25">
      <c r="A71" s="379"/>
      <c r="B71" s="382"/>
      <c r="C71" s="382"/>
      <c r="D71" s="382"/>
      <c r="E71" s="391"/>
      <c r="F71" s="393"/>
      <c r="G71" s="175" t="e">
        <f>#REF!</f>
        <v>#REF!</v>
      </c>
      <c r="H71" s="155"/>
      <c r="I71" s="89"/>
      <c r="J71" s="187"/>
      <c r="K71" s="155" t="e">
        <f>#REF!</f>
        <v>#REF!</v>
      </c>
      <c r="L71" s="89" t="e">
        <f>#REF!</f>
        <v>#REF!</v>
      </c>
      <c r="M71" s="72" t="e">
        <f>#REF!</f>
        <v>#REF!</v>
      </c>
      <c r="N71" s="151"/>
      <c r="O71" s="90"/>
      <c r="P71" s="91"/>
    </row>
    <row r="72" spans="1:16" x14ac:dyDescent="0.25">
      <c r="A72" s="379"/>
      <c r="B72" s="382"/>
      <c r="C72" s="382"/>
      <c r="D72" s="382"/>
      <c r="E72" s="391"/>
      <c r="F72" s="393"/>
      <c r="G72" s="182" t="e">
        <f>#REF!</f>
        <v>#REF!</v>
      </c>
      <c r="H72" s="156"/>
      <c r="I72" s="90"/>
      <c r="J72" s="187"/>
      <c r="K72" s="155"/>
      <c r="L72" s="89"/>
      <c r="M72" s="91"/>
      <c r="N72" s="150" t="e">
        <f>#REF!</f>
        <v>#REF!</v>
      </c>
      <c r="O72" s="89" t="e">
        <f>#REF!</f>
        <v>#REF!</v>
      </c>
      <c r="P72" s="72" t="e">
        <f>#REF!</f>
        <v>#REF!</v>
      </c>
    </row>
    <row r="73" spans="1:16" x14ac:dyDescent="0.25">
      <c r="A73" s="379"/>
      <c r="B73" s="382"/>
      <c r="C73" s="382"/>
      <c r="D73" s="382"/>
      <c r="E73" s="382" t="e">
        <f>#REF!</f>
        <v>#REF!</v>
      </c>
      <c r="F73" s="382" t="e">
        <f>#REF!</f>
        <v>#REF!</v>
      </c>
      <c r="G73" s="107" t="e">
        <f>#REF!</f>
        <v>#REF!</v>
      </c>
      <c r="H73" s="157" t="e">
        <f>#REF!</f>
        <v>#REF!</v>
      </c>
      <c r="I73" s="93" t="e">
        <f>#REF!</f>
        <v>#REF!</v>
      </c>
      <c r="J73" s="188" t="e">
        <f>#REF!</f>
        <v>#REF!</v>
      </c>
      <c r="K73" s="156"/>
      <c r="L73" s="90"/>
      <c r="M73" s="91"/>
      <c r="N73" s="151"/>
      <c r="O73" s="90"/>
      <c r="P73" s="91"/>
    </row>
    <row r="74" spans="1:16" x14ac:dyDescent="0.25">
      <c r="A74" s="379"/>
      <c r="B74" s="382"/>
      <c r="C74" s="382"/>
      <c r="D74" s="382"/>
      <c r="E74" s="382"/>
      <c r="F74" s="382"/>
      <c r="G74" s="107" t="e">
        <f>#REF!</f>
        <v>#REF!</v>
      </c>
      <c r="H74" s="157"/>
      <c r="I74" s="93"/>
      <c r="J74" s="188"/>
      <c r="K74" s="157" t="e">
        <f>#REF!</f>
        <v>#REF!</v>
      </c>
      <c r="L74" s="93" t="e">
        <f>#REF!</f>
        <v>#REF!</v>
      </c>
      <c r="M74" s="72" t="e">
        <f>#REF!</f>
        <v>#REF!</v>
      </c>
      <c r="N74" s="151"/>
      <c r="O74" s="90"/>
      <c r="P74" s="91"/>
    </row>
    <row r="75" spans="1:16" x14ac:dyDescent="0.25">
      <c r="A75" s="379"/>
      <c r="B75" s="382"/>
      <c r="C75" s="382"/>
      <c r="D75" s="382"/>
      <c r="E75" s="383"/>
      <c r="F75" s="383"/>
      <c r="G75" s="120" t="e">
        <f>#REF!</f>
        <v>#REF!</v>
      </c>
      <c r="H75" s="156"/>
      <c r="I75" s="90"/>
      <c r="J75" s="187"/>
      <c r="K75" s="157"/>
      <c r="L75" s="93"/>
      <c r="M75" s="72"/>
      <c r="N75" s="152" t="e">
        <f>#REF!</f>
        <v>#REF!</v>
      </c>
      <c r="O75" s="93" t="e">
        <f>#REF!</f>
        <v>#REF!</v>
      </c>
      <c r="P75" s="72" t="e">
        <f>#REF!</f>
        <v>#REF!</v>
      </c>
    </row>
    <row r="76" spans="1:16" x14ac:dyDescent="0.25">
      <c r="A76" s="379"/>
      <c r="B76" s="382"/>
      <c r="C76" s="382"/>
      <c r="D76" s="382"/>
      <c r="E76" s="384" t="e">
        <f>#REF!</f>
        <v>#REF!</v>
      </c>
      <c r="F76" s="384" t="e">
        <f>#REF!</f>
        <v>#REF!</v>
      </c>
      <c r="G76" s="121" t="e">
        <f>#REF!</f>
        <v>#REF!</v>
      </c>
      <c r="H76" s="157" t="e">
        <f>#REF!</f>
        <v>#REF!</v>
      </c>
      <c r="I76" s="93" t="e">
        <f>#REF!</f>
        <v>#REF!</v>
      </c>
      <c r="J76" s="188" t="e">
        <f>#REF!</f>
        <v>#REF!</v>
      </c>
      <c r="K76" s="156"/>
      <c r="L76" s="90"/>
      <c r="M76" s="91"/>
      <c r="N76" s="152"/>
      <c r="O76" s="93"/>
      <c r="P76" s="72"/>
    </row>
    <row r="77" spans="1:16" x14ac:dyDescent="0.25">
      <c r="A77" s="379"/>
      <c r="B77" s="382"/>
      <c r="C77" s="382"/>
      <c r="D77" s="382"/>
      <c r="E77" s="382"/>
      <c r="F77" s="382"/>
      <c r="G77" s="107" t="e">
        <f>#REF!</f>
        <v>#REF!</v>
      </c>
      <c r="H77" s="156"/>
      <c r="I77" s="90"/>
      <c r="J77" s="187"/>
      <c r="K77" s="157" t="e">
        <f>#REF!</f>
        <v>#REF!</v>
      </c>
      <c r="L77" s="93" t="e">
        <f>#REF!</f>
        <v>#REF!</v>
      </c>
      <c r="M77" s="72" t="e">
        <f>#REF!</f>
        <v>#REF!</v>
      </c>
      <c r="N77" s="151"/>
      <c r="O77" s="90"/>
      <c r="P77" s="91"/>
    </row>
    <row r="78" spans="1:16" x14ac:dyDescent="0.25">
      <c r="A78" s="379"/>
      <c r="B78" s="382"/>
      <c r="C78" s="382"/>
      <c r="D78" s="382"/>
      <c r="E78" s="383"/>
      <c r="F78" s="383"/>
      <c r="G78" s="120" t="e">
        <f>#REF!</f>
        <v>#REF!</v>
      </c>
      <c r="H78" s="157"/>
      <c r="I78" s="93"/>
      <c r="J78" s="188"/>
      <c r="K78" s="156"/>
      <c r="L78" s="90"/>
      <c r="M78" s="91"/>
      <c r="N78" s="152" t="e">
        <f>#REF!</f>
        <v>#REF!</v>
      </c>
      <c r="O78" s="93" t="e">
        <f>#REF!</f>
        <v>#REF!</v>
      </c>
      <c r="P78" s="72" t="e">
        <f>#REF!</f>
        <v>#REF!</v>
      </c>
    </row>
    <row r="79" spans="1:16" x14ac:dyDescent="0.25">
      <c r="A79" s="379"/>
      <c r="B79" s="382"/>
      <c r="C79" s="382"/>
      <c r="D79" s="382"/>
      <c r="E79" s="384" t="e">
        <f>#REF!</f>
        <v>#REF!</v>
      </c>
      <c r="F79" s="384" t="e">
        <f>#REF!</f>
        <v>#REF!</v>
      </c>
      <c r="G79" s="121" t="e">
        <f>#REF!</f>
        <v>#REF!</v>
      </c>
      <c r="H79" s="157" t="e">
        <f>#REF!</f>
        <v>#REF!</v>
      </c>
      <c r="I79" s="93" t="e">
        <f>#REF!</f>
        <v>#REF!</v>
      </c>
      <c r="J79" s="188" t="e">
        <f>#REF!</f>
        <v>#REF!</v>
      </c>
      <c r="K79" s="157"/>
      <c r="L79" s="93"/>
      <c r="M79" s="72"/>
      <c r="N79" s="151"/>
      <c r="O79" s="90"/>
      <c r="P79" s="91"/>
    </row>
    <row r="80" spans="1:16" x14ac:dyDescent="0.25">
      <c r="A80" s="379"/>
      <c r="B80" s="382"/>
      <c r="C80" s="382"/>
      <c r="D80" s="382"/>
      <c r="E80" s="382"/>
      <c r="F80" s="382"/>
      <c r="G80" s="107" t="e">
        <f>#REF!</f>
        <v>#REF!</v>
      </c>
      <c r="H80" s="156"/>
      <c r="I80" s="90"/>
      <c r="J80" s="187"/>
      <c r="K80" s="157" t="e">
        <f>#REF!</f>
        <v>#REF!</v>
      </c>
      <c r="L80" s="93" t="e">
        <f>#REF!</f>
        <v>#REF!</v>
      </c>
      <c r="M80" s="72" t="e">
        <f>#REF!</f>
        <v>#REF!</v>
      </c>
      <c r="N80" s="152"/>
      <c r="O80" s="93"/>
      <c r="P80" s="72"/>
    </row>
    <row r="81" spans="1:16" x14ac:dyDescent="0.25">
      <c r="A81" s="379"/>
      <c r="B81" s="382"/>
      <c r="C81" s="382"/>
      <c r="D81" s="382"/>
      <c r="E81" s="383"/>
      <c r="F81" s="383"/>
      <c r="G81" s="120" t="e">
        <f>#REF!</f>
        <v>#REF!</v>
      </c>
      <c r="H81" s="156"/>
      <c r="I81" s="90"/>
      <c r="J81" s="187"/>
      <c r="K81" s="156"/>
      <c r="L81" s="90"/>
      <c r="M81" s="91"/>
      <c r="N81" s="152" t="e">
        <f>#REF!</f>
        <v>#REF!</v>
      </c>
      <c r="O81" s="93" t="e">
        <f>#REF!</f>
        <v>#REF!</v>
      </c>
      <c r="P81" s="72" t="e">
        <f>#REF!</f>
        <v>#REF!</v>
      </c>
    </row>
    <row r="82" spans="1:16" x14ac:dyDescent="0.25">
      <c r="A82" s="379"/>
      <c r="B82" s="382"/>
      <c r="C82" s="382"/>
      <c r="D82" s="382"/>
      <c r="E82" s="384" t="e">
        <f>#REF!</f>
        <v>#REF!</v>
      </c>
      <c r="F82" s="384" t="e">
        <f>#REF!</f>
        <v>#REF!</v>
      </c>
      <c r="G82" s="121" t="e">
        <f>#REF!</f>
        <v>#REF!</v>
      </c>
      <c r="H82" s="157" t="e">
        <f>#REF!</f>
        <v>#REF!</v>
      </c>
      <c r="I82" s="93" t="e">
        <f>#REF!</f>
        <v>#REF!</v>
      </c>
      <c r="J82" s="188" t="e">
        <f>#REF!</f>
        <v>#REF!</v>
      </c>
      <c r="K82" s="156"/>
      <c r="L82" s="90"/>
      <c r="M82" s="91"/>
      <c r="N82" s="151"/>
      <c r="O82" s="90"/>
      <c r="P82" s="91"/>
    </row>
    <row r="83" spans="1:16" x14ac:dyDescent="0.25">
      <c r="A83" s="379"/>
      <c r="B83" s="382"/>
      <c r="C83" s="382"/>
      <c r="D83" s="382"/>
      <c r="E83" s="382"/>
      <c r="F83" s="382"/>
      <c r="G83" s="107" t="e">
        <f>#REF!</f>
        <v>#REF!</v>
      </c>
      <c r="H83" s="157"/>
      <c r="I83" s="90"/>
      <c r="J83" s="187"/>
      <c r="K83" s="157" t="e">
        <f>#REF!</f>
        <v>#REF!</v>
      </c>
      <c r="L83" s="93" t="e">
        <f>#REF!</f>
        <v>#REF!</v>
      </c>
      <c r="M83" s="72" t="e">
        <f>#REF!</f>
        <v>#REF!</v>
      </c>
      <c r="N83" s="151"/>
      <c r="O83" s="90"/>
      <c r="P83" s="91"/>
    </row>
    <row r="84" spans="1:16" ht="15.75" thickBot="1" x14ac:dyDescent="0.3">
      <c r="A84" s="380"/>
      <c r="B84" s="385"/>
      <c r="C84" s="385"/>
      <c r="D84" s="385"/>
      <c r="E84" s="385"/>
      <c r="F84" s="385"/>
      <c r="G84" s="160" t="e">
        <f>#REF!</f>
        <v>#REF!</v>
      </c>
      <c r="H84" s="158"/>
      <c r="I84" s="94"/>
      <c r="J84" s="189"/>
      <c r="K84" s="158"/>
      <c r="L84" s="94"/>
      <c r="M84" s="74"/>
      <c r="N84" s="162" t="e">
        <f>#REF!</f>
        <v>#REF!</v>
      </c>
      <c r="O84" s="95" t="e">
        <f>#REF!</f>
        <v>#REF!</v>
      </c>
      <c r="P84" s="74" t="e">
        <f>#REF!</f>
        <v>#REF!</v>
      </c>
    </row>
    <row r="85" spans="1:16" x14ac:dyDescent="0.25">
      <c r="A85" s="378" t="e">
        <f>#REF!</f>
        <v>#REF!</v>
      </c>
      <c r="B85" s="381" t="e">
        <f>#REF!</f>
        <v>#REF!</v>
      </c>
      <c r="C85" s="381" t="e">
        <f>#REF!</f>
        <v>#REF!</v>
      </c>
      <c r="D85" s="381" t="e">
        <f>#REF!</f>
        <v>#REF!</v>
      </c>
      <c r="E85" s="390" t="e">
        <f>#REF!</f>
        <v>#REF!</v>
      </c>
      <c r="F85" s="392" t="e">
        <f>#REF!</f>
        <v>#REF!</v>
      </c>
      <c r="G85" s="174" t="e">
        <f>#REF!</f>
        <v>#REF!</v>
      </c>
      <c r="H85" s="153" t="e">
        <f>#REF!</f>
        <v>#REF!</v>
      </c>
      <c r="I85" s="86" t="e">
        <f>#REF!</f>
        <v>#REF!</v>
      </c>
      <c r="J85" s="154" t="e">
        <f>#REF!</f>
        <v>#REF!</v>
      </c>
      <c r="K85" s="176"/>
      <c r="L85" s="92"/>
      <c r="M85" s="177"/>
      <c r="N85" s="149"/>
      <c r="O85" s="87"/>
      <c r="P85" s="88"/>
    </row>
    <row r="86" spans="1:16" x14ac:dyDescent="0.25">
      <c r="A86" s="379"/>
      <c r="B86" s="382"/>
      <c r="C86" s="382"/>
      <c r="D86" s="382"/>
      <c r="E86" s="391"/>
      <c r="F86" s="393"/>
      <c r="G86" s="175" t="e">
        <f>#REF!</f>
        <v>#REF!</v>
      </c>
      <c r="H86" s="155"/>
      <c r="I86" s="89"/>
      <c r="J86" s="91"/>
      <c r="K86" s="155" t="e">
        <f>#REF!</f>
        <v>#REF!</v>
      </c>
      <c r="L86" s="89" t="e">
        <f>#REF!</f>
        <v>#REF!</v>
      </c>
      <c r="M86" s="72" t="e">
        <f>#REF!</f>
        <v>#REF!</v>
      </c>
      <c r="N86" s="151"/>
      <c r="O86" s="90"/>
      <c r="P86" s="91"/>
    </row>
    <row r="87" spans="1:16" x14ac:dyDescent="0.25">
      <c r="A87" s="379"/>
      <c r="B87" s="382"/>
      <c r="C87" s="382"/>
      <c r="D87" s="382"/>
      <c r="E87" s="391"/>
      <c r="F87" s="393"/>
      <c r="G87" s="182" t="e">
        <f>#REF!</f>
        <v>#REF!</v>
      </c>
      <c r="H87" s="156"/>
      <c r="I87" s="90"/>
      <c r="J87" s="91"/>
      <c r="K87" s="155"/>
      <c r="L87" s="89"/>
      <c r="M87" s="91"/>
      <c r="N87" s="150" t="e">
        <f>#REF!</f>
        <v>#REF!</v>
      </c>
      <c r="O87" s="89" t="e">
        <f>#REF!</f>
        <v>#REF!</v>
      </c>
      <c r="P87" s="72" t="e">
        <f>#REF!</f>
        <v>#REF!</v>
      </c>
    </row>
    <row r="88" spans="1:16" x14ac:dyDescent="0.25">
      <c r="A88" s="379"/>
      <c r="B88" s="382"/>
      <c r="C88" s="382"/>
      <c r="D88" s="382"/>
      <c r="E88" s="382" t="e">
        <f>#REF!</f>
        <v>#REF!</v>
      </c>
      <c r="F88" s="382" t="e">
        <f>#REF!</f>
        <v>#REF!</v>
      </c>
      <c r="G88" s="107" t="e">
        <f>#REF!</f>
        <v>#REF!</v>
      </c>
      <c r="H88" s="157" t="e">
        <f>#REF!</f>
        <v>#REF!</v>
      </c>
      <c r="I88" s="93" t="e">
        <f>#REF!</f>
        <v>#REF!</v>
      </c>
      <c r="J88" s="72" t="e">
        <f>#REF!</f>
        <v>#REF!</v>
      </c>
      <c r="K88" s="156"/>
      <c r="L88" s="90"/>
      <c r="M88" s="91"/>
      <c r="N88" s="151"/>
      <c r="O88" s="90"/>
      <c r="P88" s="91"/>
    </row>
    <row r="89" spans="1:16" x14ac:dyDescent="0.25">
      <c r="A89" s="379"/>
      <c r="B89" s="382"/>
      <c r="C89" s="382"/>
      <c r="D89" s="382"/>
      <c r="E89" s="382"/>
      <c r="F89" s="382"/>
      <c r="G89" s="107" t="e">
        <f>#REF!</f>
        <v>#REF!</v>
      </c>
      <c r="H89" s="157"/>
      <c r="I89" s="93"/>
      <c r="J89" s="72"/>
      <c r="K89" s="157" t="e">
        <f>#REF!</f>
        <v>#REF!</v>
      </c>
      <c r="L89" s="93" t="e">
        <f>#REF!</f>
        <v>#REF!</v>
      </c>
      <c r="M89" s="72" t="e">
        <f>#REF!</f>
        <v>#REF!</v>
      </c>
      <c r="N89" s="152"/>
      <c r="O89" s="90"/>
      <c r="P89" s="91"/>
    </row>
    <row r="90" spans="1:16" x14ac:dyDescent="0.25">
      <c r="A90" s="379"/>
      <c r="B90" s="382"/>
      <c r="C90" s="382"/>
      <c r="D90" s="382"/>
      <c r="E90" s="383"/>
      <c r="F90" s="383"/>
      <c r="G90" s="120" t="e">
        <f>#REF!</f>
        <v>#REF!</v>
      </c>
      <c r="H90" s="156"/>
      <c r="I90" s="90"/>
      <c r="J90" s="91"/>
      <c r="K90" s="157"/>
      <c r="L90" s="93"/>
      <c r="M90" s="72"/>
      <c r="N90" s="152" t="e">
        <f>#REF!</f>
        <v>#REF!</v>
      </c>
      <c r="O90" s="93" t="e">
        <f>#REF!</f>
        <v>#REF!</v>
      </c>
      <c r="P90" s="72" t="e">
        <f>#REF!</f>
        <v>#REF!</v>
      </c>
    </row>
    <row r="91" spans="1:16" x14ac:dyDescent="0.25">
      <c r="A91" s="379"/>
      <c r="B91" s="382"/>
      <c r="C91" s="382"/>
      <c r="D91" s="382"/>
      <c r="E91" s="384" t="e">
        <f>#REF!</f>
        <v>#REF!</v>
      </c>
      <c r="F91" s="384" t="e">
        <f>#REF!</f>
        <v>#REF!</v>
      </c>
      <c r="G91" s="121" t="e">
        <f>#REF!</f>
        <v>#REF!</v>
      </c>
      <c r="H91" s="157" t="e">
        <f>#REF!</f>
        <v>#REF!</v>
      </c>
      <c r="I91" s="93" t="e">
        <f>#REF!</f>
        <v>#REF!</v>
      </c>
      <c r="J91" s="72" t="e">
        <f>#REF!</f>
        <v>#REF!</v>
      </c>
      <c r="K91" s="156"/>
      <c r="L91" s="90"/>
      <c r="M91" s="91"/>
      <c r="N91" s="152"/>
      <c r="O91" s="93"/>
      <c r="P91" s="72"/>
    </row>
    <row r="92" spans="1:16" x14ac:dyDescent="0.25">
      <c r="A92" s="379"/>
      <c r="B92" s="382"/>
      <c r="C92" s="382"/>
      <c r="D92" s="382"/>
      <c r="E92" s="382"/>
      <c r="F92" s="382"/>
      <c r="G92" s="107" t="e">
        <f>#REF!</f>
        <v>#REF!</v>
      </c>
      <c r="H92" s="156"/>
      <c r="I92" s="90"/>
      <c r="J92" s="91"/>
      <c r="K92" s="157" t="e">
        <f>#REF!</f>
        <v>#REF!</v>
      </c>
      <c r="L92" s="93" t="e">
        <f>#REF!</f>
        <v>#REF!</v>
      </c>
      <c r="M92" s="72" t="e">
        <f>#REF!</f>
        <v>#REF!</v>
      </c>
      <c r="N92" s="151"/>
      <c r="O92" s="90"/>
      <c r="P92" s="91"/>
    </row>
    <row r="93" spans="1:16" x14ac:dyDescent="0.25">
      <c r="A93" s="379"/>
      <c r="B93" s="382"/>
      <c r="C93" s="382"/>
      <c r="D93" s="382"/>
      <c r="E93" s="383"/>
      <c r="F93" s="383"/>
      <c r="G93" s="120" t="e">
        <f>#REF!</f>
        <v>#REF!</v>
      </c>
      <c r="H93" s="157"/>
      <c r="I93" s="93"/>
      <c r="J93" s="72"/>
      <c r="K93" s="156"/>
      <c r="L93" s="90"/>
      <c r="M93" s="91"/>
      <c r="N93" s="152" t="e">
        <f>#REF!</f>
        <v>#REF!</v>
      </c>
      <c r="O93" s="93" t="e">
        <f>#REF!</f>
        <v>#REF!</v>
      </c>
      <c r="P93" s="72" t="e">
        <f>#REF!</f>
        <v>#REF!</v>
      </c>
    </row>
    <row r="94" spans="1:16" x14ac:dyDescent="0.25">
      <c r="A94" s="379"/>
      <c r="B94" s="382"/>
      <c r="C94" s="382"/>
      <c r="D94" s="382"/>
      <c r="E94" s="384" t="e">
        <f>#REF!</f>
        <v>#REF!</v>
      </c>
      <c r="F94" s="384" t="e">
        <f>#REF!</f>
        <v>#REF!</v>
      </c>
      <c r="G94" s="121" t="e">
        <f>#REF!</f>
        <v>#REF!</v>
      </c>
      <c r="H94" s="157" t="e">
        <f>#REF!</f>
        <v>#REF!</v>
      </c>
      <c r="I94" s="93" t="e">
        <f>#REF!</f>
        <v>#REF!</v>
      </c>
      <c r="J94" s="72" t="e">
        <f>#REF!</f>
        <v>#REF!</v>
      </c>
      <c r="K94" s="157"/>
      <c r="L94" s="93"/>
      <c r="M94" s="72"/>
      <c r="N94" s="151"/>
      <c r="O94" s="90"/>
      <c r="P94" s="72"/>
    </row>
    <row r="95" spans="1:16" x14ac:dyDescent="0.25">
      <c r="A95" s="379"/>
      <c r="B95" s="382"/>
      <c r="C95" s="382"/>
      <c r="D95" s="382"/>
      <c r="E95" s="382"/>
      <c r="F95" s="382"/>
      <c r="G95" s="107" t="e">
        <f>#REF!</f>
        <v>#REF!</v>
      </c>
      <c r="H95" s="156"/>
      <c r="I95" s="90"/>
      <c r="J95" s="91"/>
      <c r="K95" s="157" t="e">
        <f>#REF!</f>
        <v>#REF!</v>
      </c>
      <c r="L95" s="93" t="e">
        <f>#REF!</f>
        <v>#REF!</v>
      </c>
      <c r="M95" s="72" t="e">
        <f>#REF!</f>
        <v>#REF!</v>
      </c>
      <c r="N95" s="152"/>
      <c r="O95" s="93"/>
      <c r="P95" s="72"/>
    </row>
    <row r="96" spans="1:16" x14ac:dyDescent="0.25">
      <c r="A96" s="379"/>
      <c r="B96" s="382"/>
      <c r="C96" s="382"/>
      <c r="D96" s="382"/>
      <c r="E96" s="383"/>
      <c r="F96" s="383"/>
      <c r="G96" s="120" t="e">
        <f>#REF!</f>
        <v>#REF!</v>
      </c>
      <c r="H96" s="156"/>
      <c r="I96" s="90"/>
      <c r="J96" s="91"/>
      <c r="K96" s="156"/>
      <c r="L96" s="90"/>
      <c r="M96" s="91"/>
      <c r="N96" s="152" t="e">
        <f>#REF!</f>
        <v>#REF!</v>
      </c>
      <c r="O96" s="93" t="e">
        <f>#REF!</f>
        <v>#REF!</v>
      </c>
      <c r="P96" s="72" t="e">
        <f>#REF!</f>
        <v>#REF!</v>
      </c>
    </row>
    <row r="97" spans="1:16" x14ac:dyDescent="0.25">
      <c r="A97" s="379"/>
      <c r="B97" s="382"/>
      <c r="C97" s="382"/>
      <c r="D97" s="382"/>
      <c r="E97" s="384" t="e">
        <f>#REF!</f>
        <v>#REF!</v>
      </c>
      <c r="F97" s="384" t="e">
        <f>#REF!</f>
        <v>#REF!</v>
      </c>
      <c r="G97" s="121" t="e">
        <f>#REF!</f>
        <v>#REF!</v>
      </c>
      <c r="H97" s="157" t="e">
        <f>#REF!</f>
        <v>#REF!</v>
      </c>
      <c r="I97" s="93" t="e">
        <f>#REF!</f>
        <v>#REF!</v>
      </c>
      <c r="J97" s="72" t="e">
        <f>#REF!</f>
        <v>#REF!</v>
      </c>
      <c r="K97" s="156"/>
      <c r="L97" s="90"/>
      <c r="M97" s="91"/>
      <c r="N97" s="151"/>
      <c r="O97" s="90"/>
      <c r="P97" s="72"/>
    </row>
    <row r="98" spans="1:16" x14ac:dyDescent="0.25">
      <c r="A98" s="379"/>
      <c r="B98" s="382"/>
      <c r="C98" s="382"/>
      <c r="D98" s="382"/>
      <c r="E98" s="382"/>
      <c r="F98" s="382"/>
      <c r="G98" s="107" t="e">
        <f>#REF!</f>
        <v>#REF!</v>
      </c>
      <c r="H98" s="157"/>
      <c r="I98" s="90"/>
      <c r="J98" s="91"/>
      <c r="K98" s="157" t="e">
        <f>#REF!</f>
        <v>#REF!</v>
      </c>
      <c r="L98" s="93" t="e">
        <f>#REF!</f>
        <v>#REF!</v>
      </c>
      <c r="M98" s="72" t="e">
        <f>#REF!</f>
        <v>#REF!</v>
      </c>
      <c r="N98" s="151"/>
      <c r="O98" s="90"/>
      <c r="P98" s="91"/>
    </row>
    <row r="99" spans="1:16" ht="15.75" thickBot="1" x14ac:dyDescent="0.3">
      <c r="A99" s="380"/>
      <c r="B99" s="385"/>
      <c r="C99" s="385"/>
      <c r="D99" s="385"/>
      <c r="E99" s="385"/>
      <c r="F99" s="385"/>
      <c r="G99" s="160" t="e">
        <f>#REF!</f>
        <v>#REF!</v>
      </c>
      <c r="H99" s="158"/>
      <c r="I99" s="94"/>
      <c r="J99" s="159"/>
      <c r="K99" s="158"/>
      <c r="L99" s="94"/>
      <c r="M99" s="74"/>
      <c r="N99" s="162" t="e">
        <f>#REF!</f>
        <v>#REF!</v>
      </c>
      <c r="O99" s="95" t="e">
        <f>#REF!</f>
        <v>#REF!</v>
      </c>
      <c r="P99" s="74" t="e">
        <f>#REF!</f>
        <v>#REF!</v>
      </c>
    </row>
  </sheetData>
  <mergeCells count="100">
    <mergeCell ref="B5:B8"/>
    <mergeCell ref="C5:C8"/>
    <mergeCell ref="D5:D8"/>
    <mergeCell ref="E5:E8"/>
    <mergeCell ref="F5:F8"/>
    <mergeCell ref="E82:E84"/>
    <mergeCell ref="P6:P8"/>
    <mergeCell ref="A10:A24"/>
    <mergeCell ref="B10:B24"/>
    <mergeCell ref="C10:C24"/>
    <mergeCell ref="D10:D24"/>
    <mergeCell ref="G5:G8"/>
    <mergeCell ref="H5:J5"/>
    <mergeCell ref="K5:M5"/>
    <mergeCell ref="N5:P5"/>
    <mergeCell ref="H6:H8"/>
    <mergeCell ref="J6:J8"/>
    <mergeCell ref="K6:K8"/>
    <mergeCell ref="M6:M8"/>
    <mergeCell ref="N6:N8"/>
    <mergeCell ref="A5:A8"/>
    <mergeCell ref="E79:E81"/>
    <mergeCell ref="F79:F81"/>
    <mergeCell ref="E13:E15"/>
    <mergeCell ref="F13:F15"/>
    <mergeCell ref="E16:E18"/>
    <mergeCell ref="F16:F18"/>
    <mergeCell ref="E19:E21"/>
    <mergeCell ref="F19:F21"/>
    <mergeCell ref="F40:F42"/>
    <mergeCell ref="F49:F51"/>
    <mergeCell ref="F52:F54"/>
    <mergeCell ref="F55:F57"/>
    <mergeCell ref="F58:F60"/>
    <mergeCell ref="E34:E36"/>
    <mergeCell ref="F34:F36"/>
    <mergeCell ref="E37:E39"/>
    <mergeCell ref="F37:F39"/>
    <mergeCell ref="E10:E12"/>
    <mergeCell ref="F10:F12"/>
    <mergeCell ref="E22:E24"/>
    <mergeCell ref="F22:F24"/>
    <mergeCell ref="F25:F27"/>
    <mergeCell ref="E28:E30"/>
    <mergeCell ref="F28:F30"/>
    <mergeCell ref="E31:E33"/>
    <mergeCell ref="F31:F33"/>
    <mergeCell ref="A25:A39"/>
    <mergeCell ref="E43:E45"/>
    <mergeCell ref="F43:F45"/>
    <mergeCell ref="E46:E48"/>
    <mergeCell ref="F46:F48"/>
    <mergeCell ref="A40:A54"/>
    <mergeCell ref="B40:B54"/>
    <mergeCell ref="C40:C54"/>
    <mergeCell ref="D40:D54"/>
    <mergeCell ref="E40:E42"/>
    <mergeCell ref="E49:E51"/>
    <mergeCell ref="E52:E54"/>
    <mergeCell ref="B25:B39"/>
    <mergeCell ref="C25:C39"/>
    <mergeCell ref="D25:D39"/>
    <mergeCell ref="E25:E27"/>
    <mergeCell ref="A55:A69"/>
    <mergeCell ref="B55:B69"/>
    <mergeCell ref="C55:C69"/>
    <mergeCell ref="D55:D69"/>
    <mergeCell ref="E55:E57"/>
    <mergeCell ref="E58:E60"/>
    <mergeCell ref="E73:E75"/>
    <mergeCell ref="F73:F75"/>
    <mergeCell ref="E76:E78"/>
    <mergeCell ref="F76:F78"/>
    <mergeCell ref="E61:E63"/>
    <mergeCell ref="F61:F63"/>
    <mergeCell ref="E64:E66"/>
    <mergeCell ref="F64:F66"/>
    <mergeCell ref="E67:E69"/>
    <mergeCell ref="F67:F69"/>
    <mergeCell ref="F82:F84"/>
    <mergeCell ref="A85:A99"/>
    <mergeCell ref="B85:B99"/>
    <mergeCell ref="C85:C99"/>
    <mergeCell ref="D85:D99"/>
    <mergeCell ref="E85:E87"/>
    <mergeCell ref="F85:F87"/>
    <mergeCell ref="E88:E90"/>
    <mergeCell ref="F88:F90"/>
    <mergeCell ref="E91:E93"/>
    <mergeCell ref="A70:A84"/>
    <mergeCell ref="B70:B84"/>
    <mergeCell ref="C70:C84"/>
    <mergeCell ref="D70:D84"/>
    <mergeCell ref="E70:E72"/>
    <mergeCell ref="F70:F72"/>
    <mergeCell ref="F91:F93"/>
    <mergeCell ref="E94:E96"/>
    <mergeCell ref="F94:F96"/>
    <mergeCell ref="E97:E99"/>
    <mergeCell ref="F97:F9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Costos iniciales</vt:lpstr>
      <vt:lpstr>Valores admisibles de entrada</vt:lpstr>
      <vt:lpstr>Costos operativos proyectados</vt:lpstr>
      <vt:lpstr>Sensibilidad 44 kV</vt:lpstr>
      <vt:lpstr>Sensibilidad 13.2 kV</vt:lpstr>
      <vt:lpstr>Sensibilidad 7.621 kV</vt:lpstr>
      <vt:lpstr>Sensibilidad 120-240 V</vt:lpstr>
      <vt:lpstr>Resumen MT</vt:lpstr>
      <vt:lpstr>Resumen 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Rivera Pinzon</dc:creator>
  <cp:lastModifiedBy>GABRIEL JAIME ROMERO CHOPERENA</cp:lastModifiedBy>
  <dcterms:created xsi:type="dcterms:W3CDTF">2018-03-08T13:46:05Z</dcterms:created>
  <dcterms:modified xsi:type="dcterms:W3CDTF">2020-06-01T20:14:52Z</dcterms:modified>
</cp:coreProperties>
</file>