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ivera\Documents\P1350\ajustes mayo 2019\Revisión final con EPM\Coordinación de aislamiento\"/>
    </mc:Choice>
  </mc:AlternateContent>
  <xr:revisionPtr revIDLastSave="0" documentId="13_ncr:1_{F4F04BD2-3635-4AA1-8BB9-9081EDCA7107}" xr6:coauthVersionLast="43" xr6:coauthVersionMax="43" xr10:uidLastSave="{00000000-0000-0000-0000-000000000000}"/>
  <bookViews>
    <workbookView xWindow="-120" yWindow="-120" windowWidth="29040" windowHeight="15840" xr2:uid="{7BCDD385-D4C7-419F-8319-310A3CAF11C8}"/>
  </bookViews>
  <sheets>
    <sheet name="Hoja de cálculos" sheetId="1" r:id="rId1"/>
    <sheet name="Resultados" sheetId="3" r:id="rId2"/>
    <sheet name="Tablas e imágenes" sheetId="4" r:id="rId3"/>
  </sheets>
  <definedNames>
    <definedName name="_xlnm.Print_Area" localSheetId="0">'Hoja de cálculos'!$A$1:$C$44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3" l="1"/>
  <c r="F5" i="3"/>
  <c r="B20" i="1" l="1"/>
  <c r="B21" i="1" l="1"/>
  <c r="B26" i="1" s="1"/>
  <c r="B35" i="1" l="1"/>
  <c r="B34" i="1"/>
  <c r="B28" i="1"/>
  <c r="B30" i="1" l="1"/>
  <c r="B44" i="1" s="1"/>
  <c r="I5" i="3" s="1"/>
  <c r="B29" i="1"/>
  <c r="B43" i="1" s="1"/>
  <c r="B40" i="1"/>
  <c r="B7" i="1"/>
  <c r="B8" i="1" s="1"/>
  <c r="H6" i="3" l="1"/>
  <c r="B41" i="1"/>
  <c r="G5" i="3" l="1"/>
  <c r="F6" i="3" s="1"/>
</calcChain>
</file>

<file path=xl/sharedStrings.xml><?xml version="1.0" encoding="utf-8"?>
<sst xmlns="http://schemas.openxmlformats.org/spreadsheetml/2006/main" count="91" uniqueCount="80">
  <si>
    <t>IEC</t>
  </si>
  <si>
    <t>Tensión continua de operación fase tierra [kV]</t>
  </si>
  <si>
    <t>COORDINACIÓN DE AISLAMIENTO EN MEDIA TENSIÓN</t>
  </si>
  <si>
    <t>Sobretensiones temporales</t>
  </si>
  <si>
    <t>Tabla 1</t>
  </si>
  <si>
    <t>Régimen de conexión del neutro</t>
  </si>
  <si>
    <t>Us/raiz(3)</t>
  </si>
  <si>
    <t>Sobretensión por falla fase- tierra (Urp)</t>
  </si>
  <si>
    <t>Sobretensión temporal representativa fase-tierra (Urp)</t>
  </si>
  <si>
    <t>Notas aclaratorias</t>
  </si>
  <si>
    <t>Kc</t>
  </si>
  <si>
    <t>Factor de coordinación deterministico generalmente 1 en IEC 60071-2</t>
  </si>
  <si>
    <t>Deteminación de la sobretensiones representativas</t>
  </si>
  <si>
    <t>kc*Urp</t>
  </si>
  <si>
    <t>Sobretensiones de frente rápido</t>
  </si>
  <si>
    <t>Datos de entrada</t>
  </si>
  <si>
    <t>Nivel de protección ante impulso de maniobra del DPS (Ups)</t>
  </si>
  <si>
    <t>Nivel de protección ante impulso de maniobra de los dispositivos de protección contra sobretensiones DPS tomado de catalogo</t>
  </si>
  <si>
    <t>Nivel de protección ante impulso atmosferico del DPS (Upl)</t>
  </si>
  <si>
    <t>Nivel de protección ante impulso atmosferico de los dispositivos de protección contra sobretensiones DPS tomado de catalogo</t>
  </si>
  <si>
    <t>-</t>
  </si>
  <si>
    <t>A</t>
  </si>
  <si>
    <t>Tabla 3</t>
  </si>
  <si>
    <t>Tasa tolerable de falla  (Fallas/100 km -año)</t>
  </si>
  <si>
    <t>longitud de la línea aérea que da lugar a una tasa de fallas igual a tasa tolerable [m]</t>
  </si>
  <si>
    <t>La</t>
  </si>
  <si>
    <t>Figura 1</t>
  </si>
  <si>
    <t>Longitud del tramo [m] (Lsp)</t>
  </si>
  <si>
    <t>n</t>
  </si>
  <si>
    <t>L aislamiento interno</t>
  </si>
  <si>
    <t>L aislamiento externo</t>
  </si>
  <si>
    <t>Deteminación de la tensiones de coordinación</t>
  </si>
  <si>
    <t>Tensión temporal de coordinación eléctrica fase-tierra (Ucw)</t>
  </si>
  <si>
    <t>Tensión  de frente rápido de coordinación eléctrica aislamiento interno (Ucw)</t>
  </si>
  <si>
    <t>Tensión  de frente rápido de coordinación eléctrica aislamiento externo (Ucw)</t>
  </si>
  <si>
    <t>Deteminación de la tensiones de soportabilidad requeridas</t>
  </si>
  <si>
    <t>Valor pico de la tensión continua de operación fase tierra [kVp]</t>
  </si>
  <si>
    <t>m.s.n.m</t>
  </si>
  <si>
    <t>Fase a tierra</t>
  </si>
  <si>
    <t>Aislamiento interno</t>
  </si>
  <si>
    <t>Aislamiento externo</t>
  </si>
  <si>
    <t xml:space="preserve">Sobretensiones de frente rápido </t>
  </si>
  <si>
    <t>Factor de correción por msnm solo para aislamiento externo</t>
  </si>
  <si>
    <t>m para sobretensiones temporales</t>
  </si>
  <si>
    <t>m para sobretensiones de frente rápido</t>
  </si>
  <si>
    <t>Figura 2</t>
  </si>
  <si>
    <t>Ka para sobretensiones temporales</t>
  </si>
  <si>
    <t>Ka para sobretensiones de frente rápido</t>
  </si>
  <si>
    <t>Figura 3</t>
  </si>
  <si>
    <t>Ks aislamiento interno</t>
  </si>
  <si>
    <t>Ks aislamiento externo</t>
  </si>
  <si>
    <t>Ver figura 3</t>
  </si>
  <si>
    <t>Ver figura 2</t>
  </si>
  <si>
    <t>Interno</t>
  </si>
  <si>
    <t>Externo</t>
  </si>
  <si>
    <t>tensiones de soportabilidad requeridas</t>
  </si>
  <si>
    <t>Valores estandarizados seleccionados</t>
  </si>
  <si>
    <r>
      <t xml:space="preserve">Tensión de servicio </t>
    </r>
    <r>
      <rPr>
        <sz val="11"/>
        <color theme="1"/>
        <rFont val="Calibri"/>
        <family val="2"/>
      </rPr>
      <t>[kV]</t>
    </r>
    <r>
      <rPr>
        <sz val="11"/>
        <color theme="1"/>
        <rFont val="Calibri"/>
        <family val="2"/>
        <scheme val="minor"/>
      </rPr>
      <t xml:space="preserve"> (Ur)</t>
    </r>
  </si>
  <si>
    <t>Máxima tensión de operación [kV] (Um)</t>
  </si>
  <si>
    <t>Sobretensiones
por descargas eléctricas atmosféricas</t>
  </si>
  <si>
    <t>Mínimas tensiones de 
soportabilidad requeridas</t>
  </si>
  <si>
    <r>
      <t xml:space="preserve">altura sobre el nivel del mar </t>
    </r>
    <r>
      <rPr>
        <sz val="11"/>
        <color theme="1"/>
        <rFont val="Calibri"/>
        <family val="2"/>
      </rPr>
      <t>[msnm]</t>
    </r>
  </si>
  <si>
    <t>Para evaluar el comportamiento ante descargas eléctricas atmosféricas</t>
  </si>
  <si>
    <r>
      <rPr>
        <b/>
        <sz val="11"/>
        <color theme="2" tint="-0.749992370372631"/>
        <rFont val="Calibri"/>
        <family val="2"/>
        <scheme val="minor"/>
      </rPr>
      <t>Tensión más elevada de una red:</t>
    </r>
    <r>
      <rPr>
        <sz val="11"/>
        <color theme="2" tint="-0.749992370372631"/>
        <rFont val="Calibri"/>
        <family val="2"/>
        <scheme val="minor"/>
      </rPr>
      <t xml:space="preserve"> valor máximo de la tensión que se presenta en un instante
y en un punto cualquiera de la red en condiciones de funcionamiento normales.</t>
    </r>
  </si>
  <si>
    <r>
      <rPr>
        <b/>
        <sz val="11"/>
        <color theme="2" tint="-0.749992370372631"/>
        <rFont val="Calibri"/>
        <family val="2"/>
        <scheme val="minor"/>
      </rPr>
      <t xml:space="preserve">Tensión continua de operación fase tierra </t>
    </r>
    <r>
      <rPr>
        <sz val="11"/>
        <color theme="2" tint="-0.749992370372631"/>
        <rFont val="Calibri"/>
        <family val="2"/>
        <scheme val="minor"/>
      </rPr>
      <t>(Us*raiz(2)/raíz(3))</t>
    </r>
  </si>
  <si>
    <t>Tabla2</t>
  </si>
  <si>
    <r>
      <t xml:space="preserve">Factor que describe el rendimiento ante rayos de las líneas conectadas a la subestación </t>
    </r>
    <r>
      <rPr>
        <b/>
        <sz val="11"/>
        <color theme="2" tint="-0.749992370372631"/>
        <rFont val="Calibri"/>
        <family val="2"/>
        <scheme val="minor"/>
      </rPr>
      <t>Ver tabla 2</t>
    </r>
  </si>
  <si>
    <t>ver a tabla 1</t>
  </si>
  <si>
    <r>
      <rPr>
        <b/>
        <sz val="11"/>
        <color theme="2" tint="-0.749992370372631"/>
        <rFont val="Calibri"/>
        <family val="2"/>
        <scheme val="minor"/>
      </rPr>
      <t>Tasa de fallas en las líneas para diseño</t>
    </r>
    <r>
      <rPr>
        <sz val="11"/>
        <color theme="2" tint="-0.749992370372631"/>
        <rFont val="Calibri"/>
        <family val="2"/>
        <scheme val="minor"/>
      </rPr>
      <t>. Correponde al primer kilometro a la salida de la subestación</t>
    </r>
  </si>
  <si>
    <t>Longitud media del vano de las redes asociadas al equipo</t>
  </si>
  <si>
    <t>Número de líneas conectadas al equipo</t>
  </si>
  <si>
    <t>Tasa observada de fallas [Fallas/100 km -año]</t>
  </si>
  <si>
    <r>
      <rPr>
        <b/>
        <sz val="11"/>
        <color theme="2" tint="-0.749992370372631"/>
        <rFont val="Calibri"/>
        <family val="2"/>
        <scheme val="minor"/>
      </rPr>
      <t>Tensión más elevada para el equipo (Um):</t>
    </r>
    <r>
      <rPr>
        <sz val="11"/>
        <color theme="2" tint="-0.749992370372631"/>
        <rFont val="Calibri"/>
        <family val="2"/>
        <scheme val="minor"/>
      </rPr>
      <t xml:space="preserve"> valor eficaz máximo de la tensión entre fases para el cual está especificado el equipo en relación a su aislamiento así como a algunas otras características que están provisionalmente conectadas a esta tensión en las normas propuestas para cada equipo.</t>
    </r>
  </si>
  <si>
    <r>
      <t xml:space="preserve">L=a1+a2+a3+a4 </t>
    </r>
    <r>
      <rPr>
        <b/>
        <sz val="11"/>
        <color theme="2" tint="-0.749992370372631"/>
        <rFont val="Calibri"/>
        <family val="2"/>
        <scheme val="minor"/>
      </rPr>
      <t>(ver figura 1)</t>
    </r>
  </si>
  <si>
    <t>(Um*Factor de neutro)/raiz(3)</t>
  </si>
  <si>
    <t>Ver figura 2 y tabla 3</t>
  </si>
  <si>
    <t>Sobretensión estandarizadas 
de corta duración</t>
  </si>
  <si>
    <t>Sobretensión estandarizadas 
de impulso tipo rayo</t>
  </si>
  <si>
    <t>IEEE</t>
  </si>
  <si>
    <t>Color de celdas para datos de entrada que debe diligenciar el diseñador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</si>
</sst>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2" tint="-0.749992370372631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0" fillId="0" borderId="0" xfId="0" applyNumberFormat="1" applyAlignment="1">
      <alignment horizontal="center"/>
    </xf>
    <xf numFmtId="0" fontId="0" fillId="0" borderId="6" xfId="0" applyBorder="1"/>
    <xf numFmtId="165" fontId="0" fillId="4" borderId="7" xfId="0" applyNumberForma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4" borderId="7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3" fillId="0" borderId="6" xfId="0" applyFont="1" applyBorder="1"/>
    <xf numFmtId="0" fontId="1" fillId="0" borderId="8" xfId="0" applyFont="1" applyBorder="1"/>
    <xf numFmtId="1" fontId="1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6" fillId="0" borderId="0" xfId="0" applyFont="1" applyAlignment="1">
      <alignment wrapText="1"/>
    </xf>
    <xf numFmtId="165" fontId="10" fillId="4" borderId="15" xfId="0" applyNumberFormat="1" applyFont="1" applyFill="1" applyBorder="1" applyAlignment="1">
      <alignment horizontal="left"/>
    </xf>
    <xf numFmtId="0" fontId="6" fillId="0" borderId="1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164" fontId="6" fillId="0" borderId="15" xfId="0" applyNumberFormat="1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4" fillId="0" borderId="18" xfId="0" applyFont="1" applyBorder="1"/>
    <xf numFmtId="0" fontId="0" fillId="0" borderId="14" xfId="0" applyBorder="1"/>
    <xf numFmtId="0" fontId="0" fillId="0" borderId="19" xfId="0" applyBorder="1"/>
    <xf numFmtId="0" fontId="0" fillId="0" borderId="0" xfId="0" applyBorder="1"/>
    <xf numFmtId="0" fontId="4" fillId="0" borderId="0" xfId="0" applyFont="1" applyBorder="1"/>
    <xf numFmtId="0" fontId="0" fillId="0" borderId="15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0" fillId="0" borderId="0" xfId="0" applyBorder="1" applyAlignment="1"/>
    <xf numFmtId="0" fontId="0" fillId="0" borderId="15" xfId="0" applyBorder="1" applyAlignment="1">
      <alignment horizontal="center"/>
    </xf>
    <xf numFmtId="0" fontId="0" fillId="0" borderId="15" xfId="0" applyBorder="1" applyAlignment="1"/>
    <xf numFmtId="0" fontId="0" fillId="0" borderId="19" xfId="0" applyBorder="1" applyAlignment="1"/>
    <xf numFmtId="0" fontId="1" fillId="0" borderId="15" xfId="0" applyFont="1" applyBorder="1" applyAlignment="1"/>
    <xf numFmtId="0" fontId="7" fillId="0" borderId="14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13</xdr:row>
      <xdr:rowOff>76200</xdr:rowOff>
    </xdr:from>
    <xdr:to>
      <xdr:col>5</xdr:col>
      <xdr:colOff>104313</xdr:colOff>
      <xdr:row>49</xdr:row>
      <xdr:rowOff>151533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082278-59DE-4D6A-B8D2-106DBB7E2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257550"/>
          <a:ext cx="3695238" cy="69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13</xdr:row>
      <xdr:rowOff>38100</xdr:rowOff>
    </xdr:from>
    <xdr:to>
      <xdr:col>10</xdr:col>
      <xdr:colOff>285127</xdr:colOff>
      <xdr:row>40</xdr:row>
      <xdr:rowOff>37457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4F129D-D7C3-4412-993E-D5DEAB32C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3219450"/>
          <a:ext cx="4980952" cy="51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728567</xdr:colOff>
      <xdr:row>24</xdr:row>
      <xdr:rowOff>19439</xdr:rowOff>
    </xdr:from>
    <xdr:ext cx="4364393" cy="3720468"/>
    <xdr:pic>
      <xdr:nvPicPr>
        <xdr:cNvPr id="2" name="Imagen 1">
          <a:extLst>
            <a:ext uri="{FF2B5EF4-FFF2-40B4-BE49-F238E27FC236}">
              <a16:creationId xmlns:a16="http://schemas.microsoft.com/office/drawing/2014/main" id="{D0DBAC51-474B-46AB-8A66-0C7FAFA6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4792" y="4972439"/>
          <a:ext cx="4364393" cy="372046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29158</xdr:rowOff>
    </xdr:from>
    <xdr:ext cx="5394918" cy="3382346"/>
    <xdr:pic>
      <xdr:nvPicPr>
        <xdr:cNvPr id="3" name="Imagen 2">
          <a:extLst>
            <a:ext uri="{FF2B5EF4-FFF2-40B4-BE49-F238E27FC236}">
              <a16:creationId xmlns:a16="http://schemas.microsoft.com/office/drawing/2014/main" id="{C964CE42-735C-4292-BBC6-B9467E9E5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16225" y="9182683"/>
          <a:ext cx="5394918" cy="3382346"/>
        </a:xfrm>
        <a:prstGeom prst="rect">
          <a:avLst/>
        </a:prstGeom>
      </xdr:spPr>
    </xdr:pic>
    <xdr:clientData/>
  </xdr:oneCellAnchor>
  <xdr:oneCellAnchor>
    <xdr:from>
      <xdr:col>0</xdr:col>
      <xdr:colOff>97196</xdr:colOff>
      <xdr:row>66</xdr:row>
      <xdr:rowOff>29159</xdr:rowOff>
    </xdr:from>
    <xdr:ext cx="5151273" cy="5128379"/>
    <xdr:pic>
      <xdr:nvPicPr>
        <xdr:cNvPr id="4" name="Imagen 3">
          <a:extLst>
            <a:ext uri="{FF2B5EF4-FFF2-40B4-BE49-F238E27FC236}">
              <a16:creationId xmlns:a16="http://schemas.microsoft.com/office/drawing/2014/main" id="{E5A9CEC0-1D91-44D5-8BDA-6331477E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13421" y="12992684"/>
          <a:ext cx="5151273" cy="5128379"/>
        </a:xfrm>
        <a:prstGeom prst="rect">
          <a:avLst/>
        </a:prstGeom>
      </xdr:spPr>
    </xdr:pic>
    <xdr:clientData/>
  </xdr:oneCellAnchor>
  <xdr:oneCellAnchor>
    <xdr:from>
      <xdr:col>0</xdr:col>
      <xdr:colOff>281864</xdr:colOff>
      <xdr:row>95</xdr:row>
      <xdr:rowOff>126352</xdr:rowOff>
    </xdr:from>
    <xdr:ext cx="5044362" cy="1261091"/>
    <xdr:pic>
      <xdr:nvPicPr>
        <xdr:cNvPr id="5" name="Imagen 4">
          <a:extLst>
            <a:ext uri="{FF2B5EF4-FFF2-40B4-BE49-F238E27FC236}">
              <a16:creationId xmlns:a16="http://schemas.microsoft.com/office/drawing/2014/main" id="{C7A8F3D0-8AAF-4482-B9F5-52E4457BD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98089" y="18614377"/>
          <a:ext cx="5044362" cy="1261091"/>
        </a:xfrm>
        <a:prstGeom prst="rect">
          <a:avLst/>
        </a:prstGeom>
      </xdr:spPr>
    </xdr:pic>
    <xdr:clientData/>
  </xdr:oneCellAnchor>
  <xdr:oneCellAnchor>
    <xdr:from>
      <xdr:col>1</xdr:col>
      <xdr:colOff>61559</xdr:colOff>
      <xdr:row>0</xdr:row>
      <xdr:rowOff>182563</xdr:rowOff>
    </xdr:from>
    <xdr:ext cx="3875441" cy="1346452"/>
    <xdr:pic>
      <xdr:nvPicPr>
        <xdr:cNvPr id="6" name="Imagen 5">
          <a:extLst>
            <a:ext uri="{FF2B5EF4-FFF2-40B4-BE49-F238E27FC236}">
              <a16:creationId xmlns:a16="http://schemas.microsoft.com/office/drawing/2014/main" id="{23CCB34B-2570-471F-9C3E-A0D34F854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3559" y="182563"/>
          <a:ext cx="3875441" cy="1346452"/>
        </a:xfrm>
        <a:prstGeom prst="rect">
          <a:avLst/>
        </a:prstGeom>
      </xdr:spPr>
    </xdr:pic>
    <xdr:clientData/>
  </xdr:oneCellAnchor>
  <xdr:oneCellAnchor>
    <xdr:from>
      <xdr:col>0</xdr:col>
      <xdr:colOff>444987</xdr:colOff>
      <xdr:row>9</xdr:row>
      <xdr:rowOff>94441</xdr:rowOff>
    </xdr:from>
    <xdr:ext cx="4523890" cy="2287636"/>
    <xdr:pic>
      <xdr:nvPicPr>
        <xdr:cNvPr id="7" name="Imagen 6">
          <a:extLst>
            <a:ext uri="{FF2B5EF4-FFF2-40B4-BE49-F238E27FC236}">
              <a16:creationId xmlns:a16="http://schemas.microsoft.com/office/drawing/2014/main" id="{E908DBF6-D47A-47A0-9D38-AC6E27019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4987" y="1808941"/>
          <a:ext cx="4523890" cy="2287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A8B3-389F-4B8D-89F6-0850BEEA2CEA}">
  <dimension ref="A1:K78"/>
  <sheetViews>
    <sheetView showGridLines="0" tabSelected="1" view="pageBreakPreview" zoomScaleNormal="98" zoomScaleSheetLayoutView="100" workbookViewId="0">
      <selection activeCell="B6" sqref="B6"/>
    </sheetView>
  </sheetViews>
  <sheetFormatPr baseColWidth="10" defaultRowHeight="15" x14ac:dyDescent="0.25"/>
  <cols>
    <col min="1" max="1" width="75.140625" bestFit="1" customWidth="1"/>
    <col min="2" max="2" width="9.7109375" style="1" customWidth="1"/>
    <col min="3" max="3" width="105.140625" style="28" customWidth="1"/>
    <col min="11" max="11" width="153.28515625" customWidth="1"/>
  </cols>
  <sheetData>
    <row r="1" spans="1:3" x14ac:dyDescent="0.25">
      <c r="A1" s="57" t="s">
        <v>2</v>
      </c>
      <c r="B1" s="58"/>
      <c r="C1" s="54" t="s">
        <v>9</v>
      </c>
    </row>
    <row r="2" spans="1:3" x14ac:dyDescent="0.25">
      <c r="A2" s="55" t="s">
        <v>15</v>
      </c>
      <c r="B2" s="56"/>
      <c r="C2" s="29" t="s">
        <v>79</v>
      </c>
    </row>
    <row r="3" spans="1:3" ht="30" x14ac:dyDescent="0.25">
      <c r="A3" s="2" t="s">
        <v>57</v>
      </c>
      <c r="B3" s="3">
        <v>13.2</v>
      </c>
      <c r="C3" s="30" t="s">
        <v>63</v>
      </c>
    </row>
    <row r="4" spans="1:3" x14ac:dyDescent="0.25">
      <c r="A4" s="2" t="s">
        <v>5</v>
      </c>
      <c r="B4" s="4">
        <v>2</v>
      </c>
      <c r="C4" s="31" t="s">
        <v>67</v>
      </c>
    </row>
    <row r="5" spans="1:3" ht="45" x14ac:dyDescent="0.25">
      <c r="A5" s="2" t="s">
        <v>58</v>
      </c>
      <c r="B5" s="4">
        <v>36</v>
      </c>
      <c r="C5" s="32" t="s">
        <v>72</v>
      </c>
    </row>
    <row r="6" spans="1:3" x14ac:dyDescent="0.25">
      <c r="A6" s="2" t="s">
        <v>61</v>
      </c>
      <c r="B6" s="4">
        <v>1000</v>
      </c>
      <c r="C6" s="32" t="s">
        <v>37</v>
      </c>
    </row>
    <row r="7" spans="1:3" x14ac:dyDescent="0.25">
      <c r="A7" s="2" t="s">
        <v>1</v>
      </c>
      <c r="B7" s="5">
        <f>B5/(SQRT(3))</f>
        <v>20.784609690826528</v>
      </c>
      <c r="C7" s="30" t="s">
        <v>6</v>
      </c>
    </row>
    <row r="8" spans="1:3" x14ac:dyDescent="0.25">
      <c r="A8" s="2" t="s">
        <v>36</v>
      </c>
      <c r="B8" s="5">
        <f>B7*SQRT(2)</f>
        <v>29.393876913398142</v>
      </c>
      <c r="C8" s="30" t="s">
        <v>64</v>
      </c>
    </row>
    <row r="9" spans="1:3" ht="30" x14ac:dyDescent="0.25">
      <c r="A9" s="2" t="s">
        <v>16</v>
      </c>
      <c r="B9" s="4" t="s">
        <v>20</v>
      </c>
      <c r="C9" s="30" t="s">
        <v>17</v>
      </c>
    </row>
    <row r="10" spans="1:3" ht="30" x14ac:dyDescent="0.25">
      <c r="A10" s="2" t="s">
        <v>18</v>
      </c>
      <c r="B10" s="4">
        <v>95</v>
      </c>
      <c r="C10" s="30" t="s">
        <v>19</v>
      </c>
    </row>
    <row r="11" spans="1:3" x14ac:dyDescent="0.25">
      <c r="A11" s="2" t="s">
        <v>21</v>
      </c>
      <c r="B11" s="4">
        <v>900</v>
      </c>
      <c r="C11" s="30" t="s">
        <v>66</v>
      </c>
    </row>
    <row r="12" spans="1:3" x14ac:dyDescent="0.25">
      <c r="A12" s="2" t="s">
        <v>71</v>
      </c>
      <c r="B12" s="6">
        <v>6</v>
      </c>
      <c r="C12" s="30" t="s">
        <v>68</v>
      </c>
    </row>
    <row r="13" spans="1:3" x14ac:dyDescent="0.25">
      <c r="A13" s="2" t="s">
        <v>27</v>
      </c>
      <c r="B13" s="4">
        <v>120</v>
      </c>
      <c r="C13" s="30" t="s">
        <v>69</v>
      </c>
    </row>
    <row r="14" spans="1:3" x14ac:dyDescent="0.25">
      <c r="A14" s="2" t="s">
        <v>23</v>
      </c>
      <c r="B14" s="6">
        <v>3</v>
      </c>
      <c r="C14" s="30" t="s">
        <v>62</v>
      </c>
    </row>
    <row r="15" spans="1:3" x14ac:dyDescent="0.25">
      <c r="A15" s="2" t="s">
        <v>28</v>
      </c>
      <c r="B15" s="6">
        <v>2</v>
      </c>
      <c r="C15" s="30" t="s">
        <v>70</v>
      </c>
    </row>
    <row r="16" spans="1:3" x14ac:dyDescent="0.25">
      <c r="A16" s="2" t="s">
        <v>29</v>
      </c>
      <c r="B16" s="6">
        <v>3</v>
      </c>
      <c r="C16" s="30" t="s">
        <v>73</v>
      </c>
    </row>
    <row r="17" spans="1:11" x14ac:dyDescent="0.25">
      <c r="A17" s="2" t="s">
        <v>30</v>
      </c>
      <c r="B17" s="6">
        <v>5</v>
      </c>
      <c r="C17" s="30" t="s">
        <v>73</v>
      </c>
    </row>
    <row r="18" spans="1:11" x14ac:dyDescent="0.25">
      <c r="A18" s="55" t="s">
        <v>12</v>
      </c>
      <c r="B18" s="56"/>
      <c r="C18" s="31"/>
    </row>
    <row r="19" spans="1:11" x14ac:dyDescent="0.25">
      <c r="A19" s="7" t="s">
        <v>3</v>
      </c>
      <c r="B19" s="5"/>
      <c r="C19" s="30"/>
    </row>
    <row r="20" spans="1:11" x14ac:dyDescent="0.25">
      <c r="A20" s="2" t="s">
        <v>7</v>
      </c>
      <c r="B20" s="5">
        <f>(B3*(IF(B4=1,1.73,IF(B4=2,1.25,IF(B4=3,1.35,IF(B4=4,1.4))))))/SQRT(3)</f>
        <v>9.5262794416288248</v>
      </c>
      <c r="C20" s="30" t="s">
        <v>74</v>
      </c>
    </row>
    <row r="21" spans="1:11" x14ac:dyDescent="0.25">
      <c r="A21" s="8" t="s">
        <v>8</v>
      </c>
      <c r="B21" s="9">
        <f>B20</f>
        <v>9.5262794416288248</v>
      </c>
      <c r="C21" s="30"/>
      <c r="K21" s="26"/>
    </row>
    <row r="22" spans="1:11" x14ac:dyDescent="0.25">
      <c r="A22" s="7" t="s">
        <v>14</v>
      </c>
      <c r="B22" s="9"/>
      <c r="C22" s="30"/>
    </row>
    <row r="23" spans="1:11" x14ac:dyDescent="0.25">
      <c r="A23" s="55" t="s">
        <v>31</v>
      </c>
      <c r="B23" s="56"/>
      <c r="C23" s="30"/>
    </row>
    <row r="24" spans="1:11" x14ac:dyDescent="0.25">
      <c r="A24" s="7" t="s">
        <v>3</v>
      </c>
      <c r="B24" s="10"/>
      <c r="C24" s="30"/>
    </row>
    <row r="25" spans="1:11" x14ac:dyDescent="0.25">
      <c r="A25" s="2" t="s">
        <v>10</v>
      </c>
      <c r="B25" s="4">
        <v>1</v>
      </c>
      <c r="C25" s="31" t="s">
        <v>11</v>
      </c>
    </row>
    <row r="26" spans="1:11" x14ac:dyDescent="0.25">
      <c r="A26" s="8" t="s">
        <v>32</v>
      </c>
      <c r="B26" s="9">
        <f>B21*B25</f>
        <v>9.5262794416288248</v>
      </c>
      <c r="C26" s="30" t="s">
        <v>13</v>
      </c>
    </row>
    <row r="27" spans="1:11" x14ac:dyDescent="0.25">
      <c r="A27" s="7" t="s">
        <v>14</v>
      </c>
      <c r="B27" s="5"/>
      <c r="C27" s="30"/>
    </row>
    <row r="28" spans="1:11" x14ac:dyDescent="0.25">
      <c r="A28" s="2" t="s">
        <v>25</v>
      </c>
      <c r="B28" s="5">
        <f>(B14/100)/(B12/100000)</f>
        <v>499.99999999999994</v>
      </c>
      <c r="C28" s="33" t="s">
        <v>24</v>
      </c>
    </row>
    <row r="29" spans="1:11" x14ac:dyDescent="0.25">
      <c r="A29" s="8" t="s">
        <v>33</v>
      </c>
      <c r="B29" s="9">
        <f>B10+(B11/B15)*((B16)/(B13+B28))</f>
        <v>97.177419354838705</v>
      </c>
      <c r="C29" s="30"/>
    </row>
    <row r="30" spans="1:11" x14ac:dyDescent="0.25">
      <c r="A30" s="8" t="s">
        <v>34</v>
      </c>
      <c r="B30" s="9">
        <f>B10+(B11/B15)*((B17)/(B13+B28))</f>
        <v>98.629032258064512</v>
      </c>
      <c r="C30" s="30"/>
    </row>
    <row r="31" spans="1:11" x14ac:dyDescent="0.25">
      <c r="A31" s="55" t="s">
        <v>35</v>
      </c>
      <c r="B31" s="56"/>
      <c r="C31" s="30"/>
    </row>
    <row r="32" spans="1:11" x14ac:dyDescent="0.25">
      <c r="A32" s="11" t="s">
        <v>43</v>
      </c>
      <c r="B32" s="12">
        <v>1</v>
      </c>
      <c r="C32" s="30" t="s">
        <v>75</v>
      </c>
    </row>
    <row r="33" spans="1:3" x14ac:dyDescent="0.25">
      <c r="A33" s="11" t="s">
        <v>44</v>
      </c>
      <c r="B33" s="12">
        <v>1</v>
      </c>
      <c r="C33" s="30" t="s">
        <v>75</v>
      </c>
    </row>
    <row r="34" spans="1:3" x14ac:dyDescent="0.25">
      <c r="A34" s="2" t="s">
        <v>46</v>
      </c>
      <c r="B34" s="13">
        <f>EXP(B32*(($B$6)/(8150)))</f>
        <v>1.1305445129201119</v>
      </c>
      <c r="C34" s="30" t="s">
        <v>42</v>
      </c>
    </row>
    <row r="35" spans="1:3" x14ac:dyDescent="0.25">
      <c r="A35" s="11" t="s">
        <v>47</v>
      </c>
      <c r="B35" s="13">
        <f>EXP(B33*(($B$6)/(8150)))</f>
        <v>1.1305445129201119</v>
      </c>
      <c r="C35" s="30" t="s">
        <v>52</v>
      </c>
    </row>
    <row r="36" spans="1:3" x14ac:dyDescent="0.25">
      <c r="A36" s="11" t="s">
        <v>49</v>
      </c>
      <c r="B36" s="14">
        <v>1.1499999999999999</v>
      </c>
      <c r="C36" s="30" t="s">
        <v>51</v>
      </c>
    </row>
    <row r="37" spans="1:3" x14ac:dyDescent="0.25">
      <c r="A37" s="11" t="s">
        <v>50</v>
      </c>
      <c r="B37" s="14">
        <v>1.05</v>
      </c>
      <c r="C37" s="30" t="s">
        <v>51</v>
      </c>
    </row>
    <row r="38" spans="1:3" x14ac:dyDescent="0.25">
      <c r="A38" s="7" t="s">
        <v>3</v>
      </c>
      <c r="B38" s="5"/>
      <c r="C38" s="30"/>
    </row>
    <row r="39" spans="1:3" x14ac:dyDescent="0.25">
      <c r="A39" s="15" t="s">
        <v>38</v>
      </c>
      <c r="B39" s="5"/>
      <c r="C39" s="30"/>
    </row>
    <row r="40" spans="1:3" x14ac:dyDescent="0.25">
      <c r="A40" s="8" t="s">
        <v>39</v>
      </c>
      <c r="B40" s="9">
        <f>B26*B36</f>
        <v>10.955221357873148</v>
      </c>
      <c r="C40" s="30"/>
    </row>
    <row r="41" spans="1:3" x14ac:dyDescent="0.25">
      <c r="A41" s="8" t="s">
        <v>40</v>
      </c>
      <c r="B41" s="9">
        <f>B26*B37*B34</f>
        <v>11.308377098840994</v>
      </c>
      <c r="C41" s="30"/>
    </row>
    <row r="42" spans="1:3" x14ac:dyDescent="0.25">
      <c r="A42" s="7" t="s">
        <v>41</v>
      </c>
      <c r="B42" s="5"/>
      <c r="C42" s="30"/>
    </row>
    <row r="43" spans="1:3" x14ac:dyDescent="0.25">
      <c r="A43" s="8" t="s">
        <v>39</v>
      </c>
      <c r="B43" s="9">
        <f>B29*B36</f>
        <v>111.7540322580645</v>
      </c>
      <c r="C43" s="30"/>
    </row>
    <row r="44" spans="1:3" ht="15.75" thickBot="1" x14ac:dyDescent="0.3">
      <c r="A44" s="16" t="s">
        <v>40</v>
      </c>
      <c r="B44" s="17">
        <f>B30*B37*B35</f>
        <v>117.07973679567434</v>
      </c>
      <c r="C44" s="34"/>
    </row>
    <row r="78" spans="3:3" x14ac:dyDescent="0.25">
      <c r="C78" s="27"/>
    </row>
  </sheetData>
  <mergeCells count="5">
    <mergeCell ref="A23:B23"/>
    <mergeCell ref="A2:B2"/>
    <mergeCell ref="A31:B31"/>
    <mergeCell ref="A1:B1"/>
    <mergeCell ref="A18:B18"/>
  </mergeCells>
  <pageMargins left="0.7" right="0.7" top="0.75" bottom="0.75" header="0.3" footer="0.3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B06E-1BCB-4EE1-8928-B874364DAF33}">
  <dimension ref="A1:K50"/>
  <sheetViews>
    <sheetView showGridLines="0" view="pageBreakPreview" topLeftCell="B1" zoomScaleNormal="100" zoomScaleSheetLayoutView="100" workbookViewId="0">
      <selection activeCell="H5" sqref="H5"/>
    </sheetView>
  </sheetViews>
  <sheetFormatPr baseColWidth="10" defaultRowHeight="15" x14ac:dyDescent="0.25"/>
  <cols>
    <col min="5" max="5" width="18.42578125" customWidth="1"/>
    <col min="6" max="9" width="18.5703125" customWidth="1"/>
  </cols>
  <sheetData>
    <row r="1" spans="1:11" x14ac:dyDescent="0.25">
      <c r="A1" s="35"/>
      <c r="B1" s="36"/>
      <c r="C1" s="37"/>
      <c r="D1" s="37"/>
      <c r="E1" s="37"/>
      <c r="F1" s="37"/>
      <c r="G1" s="37"/>
      <c r="H1" s="37"/>
      <c r="I1" s="37"/>
      <c r="J1" s="36"/>
      <c r="K1" s="38"/>
    </row>
    <row r="2" spans="1:11" ht="15.75" thickBot="1" x14ac:dyDescent="0.3">
      <c r="A2" s="39"/>
      <c r="B2" s="40"/>
      <c r="C2" s="41"/>
      <c r="D2" s="41"/>
      <c r="E2" s="41"/>
      <c r="F2" s="41"/>
      <c r="G2" s="41"/>
      <c r="H2" s="41"/>
      <c r="I2" s="41"/>
      <c r="J2" s="40"/>
      <c r="K2" s="42"/>
    </row>
    <row r="3" spans="1:11" ht="31.5" customHeight="1" x14ac:dyDescent="0.25">
      <c r="A3" s="39"/>
      <c r="B3" s="40"/>
      <c r="C3" s="73"/>
      <c r="D3" s="73"/>
      <c r="E3" s="73"/>
      <c r="F3" s="62" t="s">
        <v>3</v>
      </c>
      <c r="G3" s="63"/>
      <c r="H3" s="64" t="s">
        <v>59</v>
      </c>
      <c r="I3" s="65"/>
      <c r="J3" s="40"/>
      <c r="K3" s="42"/>
    </row>
    <row r="4" spans="1:11" ht="15.75" thickBot="1" x14ac:dyDescent="0.3">
      <c r="A4" s="39"/>
      <c r="B4" s="40"/>
      <c r="C4" s="73"/>
      <c r="D4" s="73"/>
      <c r="E4" s="73"/>
      <c r="F4" s="18" t="s">
        <v>53</v>
      </c>
      <c r="G4" s="19" t="s">
        <v>54</v>
      </c>
      <c r="H4" s="20" t="s">
        <v>53</v>
      </c>
      <c r="I4" s="21" t="s">
        <v>54</v>
      </c>
      <c r="J4" s="40"/>
      <c r="K4" s="42"/>
    </row>
    <row r="5" spans="1:11" ht="15.75" thickBot="1" x14ac:dyDescent="0.3">
      <c r="A5" s="39"/>
      <c r="B5" s="40"/>
      <c r="C5" s="71" t="s">
        <v>55</v>
      </c>
      <c r="D5" s="72"/>
      <c r="E5" s="72"/>
      <c r="F5" s="22">
        <f>'Hoja de cálculos'!B40</f>
        <v>10.955221357873148</v>
      </c>
      <c r="G5" s="23">
        <f>'Hoja de cálculos'!B41</f>
        <v>11.308377098840994</v>
      </c>
      <c r="H5" s="24">
        <f>'Hoja de cálculos'!B43</f>
        <v>111.7540322580645</v>
      </c>
      <c r="I5" s="25">
        <f>'Hoja de cálculos'!B44</f>
        <v>117.07973679567434</v>
      </c>
      <c r="J5" s="40"/>
      <c r="K5" s="42"/>
    </row>
    <row r="6" spans="1:11" ht="28.5" customHeight="1" thickBot="1" x14ac:dyDescent="0.3">
      <c r="A6" s="39"/>
      <c r="B6" s="40"/>
      <c r="C6" s="67" t="s">
        <v>60</v>
      </c>
      <c r="D6" s="68"/>
      <c r="E6" s="68"/>
      <c r="F6" s="69">
        <f>MAX(F5:G5)</f>
        <v>11.308377098840994</v>
      </c>
      <c r="G6" s="70"/>
      <c r="H6" s="69">
        <f>MAX(H5:I5)</f>
        <v>117.07973679567434</v>
      </c>
      <c r="I6" s="70"/>
      <c r="J6" s="40"/>
      <c r="K6" s="42"/>
    </row>
    <row r="7" spans="1:1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2"/>
    </row>
    <row r="8" spans="1:1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2"/>
    </row>
    <row r="9" spans="1:11" ht="15.75" thickBot="1" x14ac:dyDescent="0.3">
      <c r="A9" s="39"/>
      <c r="B9" s="40"/>
      <c r="C9" s="40"/>
      <c r="D9" s="40"/>
      <c r="E9" s="40"/>
      <c r="F9" s="40"/>
      <c r="G9" s="40"/>
      <c r="H9" s="40"/>
      <c r="I9" s="40"/>
      <c r="J9" s="40"/>
      <c r="K9" s="42"/>
    </row>
    <row r="10" spans="1:11" ht="35.25" customHeight="1" thickBot="1" x14ac:dyDescent="0.3">
      <c r="A10" s="39"/>
      <c r="B10" s="40"/>
      <c r="C10" s="43"/>
      <c r="D10" s="43"/>
      <c r="E10" s="43"/>
      <c r="F10" s="66" t="s">
        <v>76</v>
      </c>
      <c r="G10" s="61"/>
      <c r="H10" s="66" t="s">
        <v>77</v>
      </c>
      <c r="I10" s="61"/>
      <c r="J10" s="40"/>
      <c r="K10" s="42"/>
    </row>
    <row r="11" spans="1:11" ht="15.75" thickBot="1" x14ac:dyDescent="0.3">
      <c r="A11" s="39"/>
      <c r="B11" s="40"/>
      <c r="C11" s="59" t="s">
        <v>56</v>
      </c>
      <c r="D11" s="60"/>
      <c r="E11" s="61"/>
      <c r="F11" s="59"/>
      <c r="G11" s="61"/>
      <c r="H11" s="59"/>
      <c r="I11" s="61"/>
      <c r="J11" s="40"/>
      <c r="K11" s="42"/>
    </row>
    <row r="12" spans="1:11" ht="15.75" thickBot="1" x14ac:dyDescent="0.3">
      <c r="A12" s="39"/>
      <c r="B12" s="40"/>
      <c r="C12" s="44"/>
      <c r="D12" s="44"/>
      <c r="E12" s="44"/>
      <c r="F12" s="44"/>
      <c r="G12" s="44"/>
      <c r="H12" s="44"/>
      <c r="I12" s="44"/>
      <c r="J12" s="40"/>
      <c r="K12" s="42"/>
    </row>
    <row r="13" spans="1:11" ht="15.75" thickBot="1" x14ac:dyDescent="0.3">
      <c r="A13" s="39"/>
      <c r="B13" s="59" t="s">
        <v>0</v>
      </c>
      <c r="C13" s="60"/>
      <c r="D13" s="60"/>
      <c r="E13" s="61"/>
      <c r="F13" s="45"/>
      <c r="G13" s="59" t="s">
        <v>78</v>
      </c>
      <c r="H13" s="60"/>
      <c r="I13" s="60"/>
      <c r="J13" s="61"/>
      <c r="K13" s="42"/>
    </row>
    <row r="14" spans="1:11" x14ac:dyDescent="0.2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2"/>
    </row>
    <row r="15" spans="1:1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2"/>
    </row>
    <row r="16" spans="1:1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2"/>
    </row>
    <row r="17" spans="1:11" x14ac:dyDescent="0.2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2"/>
    </row>
    <row r="18" spans="1:11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2"/>
    </row>
    <row r="19" spans="1:11" x14ac:dyDescent="0.25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2"/>
    </row>
    <row r="20" spans="1:11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2"/>
    </row>
    <row r="21" spans="1:11" x14ac:dyDescent="0.2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2"/>
    </row>
    <row r="22" spans="1:11" x14ac:dyDescent="0.2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2"/>
    </row>
    <row r="23" spans="1:11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2"/>
    </row>
    <row r="24" spans="1:11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2"/>
    </row>
    <row r="25" spans="1:11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2"/>
    </row>
    <row r="26" spans="1:11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2"/>
    </row>
    <row r="27" spans="1:11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2"/>
    </row>
    <row r="28" spans="1:11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2"/>
    </row>
    <row r="29" spans="1:11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2"/>
    </row>
    <row r="30" spans="1:11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2"/>
    </row>
    <row r="31" spans="1:11" x14ac:dyDescent="0.2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2"/>
    </row>
    <row r="32" spans="1:1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2"/>
    </row>
    <row r="33" spans="1:11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2"/>
    </row>
    <row r="34" spans="1:11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2"/>
    </row>
    <row r="35" spans="1:11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2"/>
    </row>
    <row r="36" spans="1:11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2"/>
    </row>
    <row r="37" spans="1:11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2"/>
    </row>
    <row r="38" spans="1:11" x14ac:dyDescent="0.2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2"/>
    </row>
    <row r="39" spans="1:11" x14ac:dyDescent="0.2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2"/>
    </row>
    <row r="40" spans="1:11" x14ac:dyDescent="0.2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2"/>
    </row>
    <row r="41" spans="1:11" x14ac:dyDescent="0.2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2"/>
    </row>
    <row r="42" spans="1:11" x14ac:dyDescent="0.2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2"/>
    </row>
    <row r="43" spans="1:11" x14ac:dyDescent="0.2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2"/>
    </row>
    <row r="44" spans="1:11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2"/>
    </row>
    <row r="45" spans="1:11" x14ac:dyDescent="0.2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2"/>
    </row>
    <row r="46" spans="1:11" x14ac:dyDescent="0.2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2"/>
    </row>
    <row r="47" spans="1:11" x14ac:dyDescent="0.2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2"/>
    </row>
    <row r="48" spans="1:11" x14ac:dyDescent="0.2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2"/>
    </row>
    <row r="49" spans="1:11" x14ac:dyDescent="0.2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2"/>
    </row>
    <row r="50" spans="1:11" ht="15.75" thickBot="1" x14ac:dyDescent="0.3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8"/>
    </row>
  </sheetData>
  <mergeCells count="14">
    <mergeCell ref="B13:E13"/>
    <mergeCell ref="G13:J13"/>
    <mergeCell ref="H11:I11"/>
    <mergeCell ref="F3:G3"/>
    <mergeCell ref="H3:I3"/>
    <mergeCell ref="H10:I10"/>
    <mergeCell ref="C6:E6"/>
    <mergeCell ref="F6:G6"/>
    <mergeCell ref="H6:I6"/>
    <mergeCell ref="C5:E5"/>
    <mergeCell ref="C11:E11"/>
    <mergeCell ref="C3:E4"/>
    <mergeCell ref="F10:G10"/>
    <mergeCell ref="F11:G11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6153-532B-41AC-9A4C-A2BA8D8154CE}">
  <dimension ref="A1:G104"/>
  <sheetViews>
    <sheetView showGridLines="0" view="pageBreakPreview" zoomScale="120" zoomScaleNormal="100" zoomScaleSheetLayoutView="120" workbookViewId="0">
      <selection activeCell="K11" sqref="K11"/>
    </sheetView>
  </sheetViews>
  <sheetFormatPr baseColWidth="10" defaultRowHeight="15" x14ac:dyDescent="0.25"/>
  <cols>
    <col min="2" max="2" width="13.5703125" bestFit="1" customWidth="1"/>
  </cols>
  <sheetData>
    <row r="1" spans="1:7" x14ac:dyDescent="0.25">
      <c r="A1" s="74" t="s">
        <v>4</v>
      </c>
      <c r="B1" s="75"/>
      <c r="C1" s="75"/>
      <c r="D1" s="75"/>
      <c r="E1" s="75"/>
      <c r="F1" s="75"/>
      <c r="G1" s="76"/>
    </row>
    <row r="2" spans="1:7" x14ac:dyDescent="0.25">
      <c r="A2" s="39"/>
      <c r="B2" s="40"/>
      <c r="C2" s="40"/>
      <c r="D2" s="40"/>
      <c r="E2" s="40"/>
      <c r="F2" s="40"/>
      <c r="G2" s="42"/>
    </row>
    <row r="3" spans="1:7" x14ac:dyDescent="0.25">
      <c r="A3" s="39"/>
      <c r="B3" s="40"/>
      <c r="C3" s="40"/>
      <c r="D3" s="40"/>
      <c r="E3" s="40"/>
      <c r="F3" s="40"/>
      <c r="G3" s="42"/>
    </row>
    <row r="4" spans="1:7" x14ac:dyDescent="0.25">
      <c r="A4" s="39"/>
      <c r="B4" s="40"/>
      <c r="C4" s="40"/>
      <c r="D4" s="40"/>
      <c r="E4" s="40"/>
      <c r="F4" s="40"/>
      <c r="G4" s="42"/>
    </row>
    <row r="5" spans="1:7" x14ac:dyDescent="0.25">
      <c r="A5" s="39"/>
      <c r="B5" s="40"/>
      <c r="C5" s="40"/>
      <c r="D5" s="40"/>
      <c r="E5" s="40"/>
      <c r="F5" s="40"/>
      <c r="G5" s="42"/>
    </row>
    <row r="6" spans="1:7" x14ac:dyDescent="0.25">
      <c r="A6" s="39"/>
      <c r="B6" s="40"/>
      <c r="C6" s="40"/>
      <c r="D6" s="40"/>
      <c r="E6" s="40"/>
      <c r="F6" s="40"/>
      <c r="G6" s="42"/>
    </row>
    <row r="7" spans="1:7" x14ac:dyDescent="0.25">
      <c r="A7" s="39"/>
      <c r="B7" s="40"/>
      <c r="C7" s="40"/>
      <c r="D7" s="40"/>
      <c r="E7" s="40"/>
      <c r="F7" s="40"/>
      <c r="G7" s="42"/>
    </row>
    <row r="8" spans="1:7" ht="15.75" thickBot="1" x14ac:dyDescent="0.3">
      <c r="A8" s="39"/>
      <c r="B8" s="40"/>
      <c r="C8" s="40"/>
      <c r="D8" s="40"/>
      <c r="E8" s="40"/>
      <c r="F8" s="40"/>
      <c r="G8" s="42"/>
    </row>
    <row r="9" spans="1:7" x14ac:dyDescent="0.25">
      <c r="A9" s="74" t="s">
        <v>65</v>
      </c>
      <c r="B9" s="75"/>
      <c r="C9" s="75"/>
      <c r="D9" s="75"/>
      <c r="E9" s="75"/>
      <c r="F9" s="75"/>
      <c r="G9" s="76"/>
    </row>
    <row r="10" spans="1:7" x14ac:dyDescent="0.25">
      <c r="A10" s="39"/>
      <c r="B10" s="40"/>
      <c r="C10" s="40"/>
      <c r="D10" s="40"/>
      <c r="E10" s="40"/>
      <c r="F10" s="40"/>
      <c r="G10" s="42"/>
    </row>
    <row r="11" spans="1:7" x14ac:dyDescent="0.25">
      <c r="A11" s="39"/>
      <c r="B11" s="40"/>
      <c r="C11" s="40"/>
      <c r="D11" s="40"/>
      <c r="E11" s="40"/>
      <c r="F11" s="40"/>
      <c r="G11" s="42"/>
    </row>
    <row r="12" spans="1:7" x14ac:dyDescent="0.25">
      <c r="A12" s="39"/>
      <c r="B12" s="40"/>
      <c r="C12" s="40"/>
      <c r="D12" s="40"/>
      <c r="E12" s="40"/>
      <c r="F12" s="40"/>
      <c r="G12" s="42"/>
    </row>
    <row r="13" spans="1:7" x14ac:dyDescent="0.25">
      <c r="A13" s="39"/>
      <c r="B13" s="40"/>
      <c r="C13" s="40"/>
      <c r="D13" s="40"/>
      <c r="E13" s="40"/>
      <c r="F13" s="40"/>
      <c r="G13" s="42"/>
    </row>
    <row r="14" spans="1:7" x14ac:dyDescent="0.25">
      <c r="A14" s="39"/>
      <c r="B14" s="40"/>
      <c r="C14" s="40"/>
      <c r="D14" s="40"/>
      <c r="E14" s="40"/>
      <c r="F14" s="40"/>
      <c r="G14" s="42"/>
    </row>
    <row r="15" spans="1:7" x14ac:dyDescent="0.25">
      <c r="A15" s="39"/>
      <c r="B15" s="40"/>
      <c r="C15" s="40"/>
      <c r="D15" s="40"/>
      <c r="E15" s="40"/>
      <c r="F15" s="40"/>
      <c r="G15" s="42"/>
    </row>
    <row r="16" spans="1:7" x14ac:dyDescent="0.25">
      <c r="A16" s="39"/>
      <c r="B16" s="49"/>
      <c r="C16" s="49"/>
      <c r="D16" s="49"/>
      <c r="E16" s="49"/>
      <c r="F16" s="49"/>
      <c r="G16" s="50"/>
    </row>
    <row r="17" spans="1:7" x14ac:dyDescent="0.25">
      <c r="A17" s="39"/>
      <c r="B17" s="40"/>
      <c r="C17" s="40"/>
      <c r="D17" s="40"/>
      <c r="E17" s="40"/>
      <c r="F17" s="40"/>
      <c r="G17" s="42"/>
    </row>
    <row r="18" spans="1:7" x14ac:dyDescent="0.25">
      <c r="A18" s="39"/>
      <c r="B18" s="40"/>
      <c r="C18" s="40"/>
      <c r="D18" s="40"/>
      <c r="E18" s="40"/>
      <c r="F18" s="40"/>
      <c r="G18" s="42"/>
    </row>
    <row r="19" spans="1:7" x14ac:dyDescent="0.25">
      <c r="A19" s="39"/>
      <c r="B19" s="49"/>
      <c r="C19" s="49"/>
      <c r="D19" s="49"/>
      <c r="E19" s="49"/>
      <c r="F19" s="49"/>
      <c r="G19" s="51"/>
    </row>
    <row r="20" spans="1:7" x14ac:dyDescent="0.25">
      <c r="A20" s="39"/>
      <c r="B20" s="40"/>
      <c r="C20" s="40"/>
      <c r="D20" s="40"/>
      <c r="E20" s="40"/>
      <c r="F20" s="40"/>
      <c r="G20" s="42"/>
    </row>
    <row r="21" spans="1:7" x14ac:dyDescent="0.25">
      <c r="A21" s="39"/>
      <c r="B21" s="40"/>
      <c r="C21" s="40"/>
      <c r="D21" s="40"/>
      <c r="E21" s="40"/>
      <c r="F21" s="40"/>
      <c r="G21" s="42"/>
    </row>
    <row r="22" spans="1:7" x14ac:dyDescent="0.25">
      <c r="A22" s="39"/>
      <c r="B22" s="40"/>
      <c r="C22" s="40"/>
      <c r="D22" s="40"/>
      <c r="E22" s="40"/>
      <c r="F22" s="40"/>
      <c r="G22" s="42"/>
    </row>
    <row r="23" spans="1:7" ht="15.75" thickBot="1" x14ac:dyDescent="0.3">
      <c r="A23" s="39"/>
      <c r="B23" s="40"/>
      <c r="C23" s="40"/>
      <c r="D23" s="40"/>
      <c r="E23" s="40"/>
      <c r="F23" s="40"/>
      <c r="G23" s="42"/>
    </row>
    <row r="24" spans="1:7" x14ac:dyDescent="0.25">
      <c r="A24" s="74" t="s">
        <v>26</v>
      </c>
      <c r="B24" s="75"/>
      <c r="C24" s="75"/>
      <c r="D24" s="75"/>
      <c r="E24" s="75"/>
      <c r="F24" s="75"/>
      <c r="G24" s="76"/>
    </row>
    <row r="25" spans="1:7" x14ac:dyDescent="0.25">
      <c r="A25" s="39"/>
      <c r="B25" s="40"/>
      <c r="C25" s="40"/>
      <c r="D25" s="40"/>
      <c r="E25" s="40"/>
      <c r="F25" s="40"/>
      <c r="G25" s="42"/>
    </row>
    <row r="26" spans="1:7" x14ac:dyDescent="0.25">
      <c r="A26" s="39"/>
      <c r="B26" s="40"/>
      <c r="C26" s="40"/>
      <c r="D26" s="40"/>
      <c r="E26" s="40"/>
      <c r="F26" s="40"/>
      <c r="G26" s="42"/>
    </row>
    <row r="27" spans="1:7" x14ac:dyDescent="0.25">
      <c r="A27" s="39"/>
      <c r="B27" s="40"/>
      <c r="C27" s="40"/>
      <c r="D27" s="40"/>
      <c r="E27" s="40"/>
      <c r="F27" s="40"/>
      <c r="G27" s="42"/>
    </row>
    <row r="28" spans="1:7" x14ac:dyDescent="0.25">
      <c r="A28" s="39"/>
      <c r="B28" s="40"/>
      <c r="C28" s="40"/>
      <c r="D28" s="40"/>
      <c r="E28" s="40"/>
      <c r="F28" s="40"/>
      <c r="G28" s="42"/>
    </row>
    <row r="29" spans="1:7" x14ac:dyDescent="0.25">
      <c r="A29" s="39"/>
      <c r="B29" s="40"/>
      <c r="C29" s="40"/>
      <c r="D29" s="40"/>
      <c r="E29" s="40"/>
      <c r="F29" s="40"/>
      <c r="G29" s="42"/>
    </row>
    <row r="30" spans="1:7" x14ac:dyDescent="0.25">
      <c r="A30" s="39"/>
      <c r="B30" s="40"/>
      <c r="C30" s="40"/>
      <c r="D30" s="40"/>
      <c r="E30" s="40"/>
      <c r="F30" s="40"/>
      <c r="G30" s="42"/>
    </row>
    <row r="31" spans="1:7" x14ac:dyDescent="0.25">
      <c r="A31" s="39"/>
      <c r="B31" s="40"/>
      <c r="C31" s="40"/>
      <c r="D31" s="40"/>
      <c r="E31" s="40"/>
      <c r="F31" s="40"/>
      <c r="G31" s="42"/>
    </row>
    <row r="32" spans="1:7" x14ac:dyDescent="0.25">
      <c r="A32" s="39"/>
      <c r="B32" s="40"/>
      <c r="C32" s="40"/>
      <c r="D32" s="40"/>
      <c r="E32" s="40"/>
      <c r="F32" s="40"/>
      <c r="G32" s="42"/>
    </row>
    <row r="33" spans="1:7" x14ac:dyDescent="0.25">
      <c r="A33" s="39"/>
      <c r="B33" s="40"/>
      <c r="C33" s="40"/>
      <c r="D33" s="40"/>
      <c r="E33" s="40"/>
      <c r="F33" s="40"/>
      <c r="G33" s="42"/>
    </row>
    <row r="34" spans="1:7" x14ac:dyDescent="0.25">
      <c r="A34" s="39"/>
      <c r="B34" s="40"/>
      <c r="C34" s="40"/>
      <c r="D34" s="40"/>
      <c r="E34" s="40"/>
      <c r="F34" s="40"/>
      <c r="G34" s="42"/>
    </row>
    <row r="35" spans="1:7" x14ac:dyDescent="0.25">
      <c r="A35" s="39"/>
      <c r="B35" s="40"/>
      <c r="C35" s="40"/>
      <c r="D35" s="40"/>
      <c r="E35" s="40"/>
      <c r="F35" s="40"/>
      <c r="G35" s="42"/>
    </row>
    <row r="36" spans="1:7" x14ac:dyDescent="0.25">
      <c r="A36" s="39"/>
      <c r="B36" s="40"/>
      <c r="C36" s="40"/>
      <c r="D36" s="40"/>
      <c r="E36" s="40"/>
      <c r="F36" s="40"/>
      <c r="G36" s="42"/>
    </row>
    <row r="37" spans="1:7" x14ac:dyDescent="0.25">
      <c r="A37" s="39"/>
      <c r="B37" s="40"/>
      <c r="C37" s="40"/>
      <c r="D37" s="40"/>
      <c r="E37" s="40"/>
      <c r="F37" s="40"/>
      <c r="G37" s="42"/>
    </row>
    <row r="38" spans="1:7" x14ac:dyDescent="0.25">
      <c r="A38" s="39"/>
      <c r="B38" s="40"/>
      <c r="C38" s="40"/>
      <c r="D38" s="40"/>
      <c r="E38" s="40"/>
      <c r="F38" s="40"/>
      <c r="G38" s="42"/>
    </row>
    <row r="39" spans="1:7" x14ac:dyDescent="0.25">
      <c r="A39" s="52"/>
      <c r="B39" s="49"/>
      <c r="C39" s="49"/>
      <c r="D39" s="49"/>
      <c r="E39" s="49"/>
      <c r="F39" s="49"/>
      <c r="G39" s="51"/>
    </row>
    <row r="40" spans="1:7" x14ac:dyDescent="0.25">
      <c r="A40" s="39"/>
      <c r="B40" s="40"/>
      <c r="C40" s="40"/>
      <c r="D40" s="40"/>
      <c r="E40" s="40"/>
      <c r="F40" s="40"/>
      <c r="G40" s="42"/>
    </row>
    <row r="41" spans="1:7" x14ac:dyDescent="0.25">
      <c r="A41" s="39"/>
      <c r="B41" s="40"/>
      <c r="C41" s="40"/>
      <c r="D41" s="40"/>
      <c r="E41" s="40"/>
      <c r="F41" s="40"/>
      <c r="G41" s="42"/>
    </row>
    <row r="42" spans="1:7" x14ac:dyDescent="0.25">
      <c r="A42" s="39"/>
      <c r="B42" s="40"/>
      <c r="C42" s="40"/>
      <c r="D42" s="40"/>
      <c r="E42" s="40"/>
      <c r="F42" s="40"/>
      <c r="G42" s="42"/>
    </row>
    <row r="43" spans="1:7" x14ac:dyDescent="0.25">
      <c r="A43" s="39"/>
      <c r="B43" s="40"/>
      <c r="C43" s="40"/>
      <c r="D43" s="40"/>
      <c r="E43" s="40"/>
      <c r="F43" s="40"/>
      <c r="G43" s="42"/>
    </row>
    <row r="44" spans="1:7" x14ac:dyDescent="0.25">
      <c r="A44" s="39"/>
      <c r="B44" s="45"/>
      <c r="C44" s="45"/>
      <c r="D44" s="45"/>
      <c r="E44" s="45"/>
      <c r="F44" s="45"/>
      <c r="G44" s="53"/>
    </row>
    <row r="45" spans="1:7" ht="15.75" thickBot="1" x14ac:dyDescent="0.3">
      <c r="A45" s="39"/>
      <c r="B45" s="40"/>
      <c r="C45" s="40"/>
      <c r="D45" s="40"/>
      <c r="E45" s="40"/>
      <c r="F45" s="40"/>
      <c r="G45" s="42"/>
    </row>
    <row r="46" spans="1:7" x14ac:dyDescent="0.25">
      <c r="A46" s="74" t="s">
        <v>45</v>
      </c>
      <c r="B46" s="75"/>
      <c r="C46" s="75"/>
      <c r="D46" s="75"/>
      <c r="E46" s="75"/>
      <c r="F46" s="75"/>
      <c r="G46" s="76"/>
    </row>
    <row r="47" spans="1:7" x14ac:dyDescent="0.25">
      <c r="A47" s="39"/>
      <c r="B47" s="40"/>
      <c r="C47" s="40"/>
      <c r="D47" s="40"/>
      <c r="E47" s="40"/>
      <c r="F47" s="40"/>
      <c r="G47" s="42"/>
    </row>
    <row r="48" spans="1:7" x14ac:dyDescent="0.25">
      <c r="A48" s="39"/>
      <c r="B48" s="40"/>
      <c r="C48" s="40"/>
      <c r="D48" s="40"/>
      <c r="E48" s="40"/>
      <c r="F48" s="40"/>
      <c r="G48" s="42"/>
    </row>
    <row r="49" spans="1:7" x14ac:dyDescent="0.25">
      <c r="A49" s="39"/>
      <c r="B49" s="40"/>
      <c r="C49" s="40"/>
      <c r="D49" s="40"/>
      <c r="E49" s="40"/>
      <c r="F49" s="40"/>
      <c r="G49" s="42"/>
    </row>
    <row r="50" spans="1:7" x14ac:dyDescent="0.25">
      <c r="A50" s="39"/>
      <c r="B50" s="40"/>
      <c r="C50" s="40"/>
      <c r="D50" s="40"/>
      <c r="E50" s="40"/>
      <c r="F50" s="40"/>
      <c r="G50" s="42"/>
    </row>
    <row r="51" spans="1:7" x14ac:dyDescent="0.25">
      <c r="A51" s="39"/>
      <c r="B51" s="40"/>
      <c r="C51" s="40"/>
      <c r="D51" s="40"/>
      <c r="E51" s="40"/>
      <c r="F51" s="40"/>
      <c r="G51" s="42"/>
    </row>
    <row r="52" spans="1:7" x14ac:dyDescent="0.25">
      <c r="A52" s="39"/>
      <c r="B52" s="40"/>
      <c r="C52" s="40"/>
      <c r="D52" s="40"/>
      <c r="E52" s="40"/>
      <c r="F52" s="40"/>
      <c r="G52" s="42"/>
    </row>
    <row r="53" spans="1:7" x14ac:dyDescent="0.25">
      <c r="A53" s="39"/>
      <c r="B53" s="40"/>
      <c r="C53" s="40"/>
      <c r="D53" s="40"/>
      <c r="E53" s="40"/>
      <c r="F53" s="40"/>
      <c r="G53" s="42"/>
    </row>
    <row r="54" spans="1:7" x14ac:dyDescent="0.25">
      <c r="A54" s="39"/>
      <c r="B54" s="40"/>
      <c r="C54" s="40"/>
      <c r="D54" s="40"/>
      <c r="E54" s="40"/>
      <c r="F54" s="40"/>
      <c r="G54" s="42"/>
    </row>
    <row r="55" spans="1:7" x14ac:dyDescent="0.25">
      <c r="A55" s="39"/>
      <c r="B55" s="40"/>
      <c r="C55" s="40"/>
      <c r="D55" s="40"/>
      <c r="E55" s="40"/>
      <c r="F55" s="40"/>
      <c r="G55" s="42"/>
    </row>
    <row r="56" spans="1:7" x14ac:dyDescent="0.25">
      <c r="A56" s="39"/>
      <c r="B56" s="40"/>
      <c r="C56" s="40"/>
      <c r="D56" s="40"/>
      <c r="E56" s="40"/>
      <c r="F56" s="40"/>
      <c r="G56" s="42"/>
    </row>
    <row r="57" spans="1:7" x14ac:dyDescent="0.25">
      <c r="A57" s="39"/>
      <c r="B57" s="40"/>
      <c r="C57" s="40"/>
      <c r="D57" s="40"/>
      <c r="E57" s="40"/>
      <c r="F57" s="40"/>
      <c r="G57" s="42"/>
    </row>
    <row r="58" spans="1:7" x14ac:dyDescent="0.25">
      <c r="A58" s="39"/>
      <c r="B58" s="40"/>
      <c r="C58" s="40"/>
      <c r="D58" s="40"/>
      <c r="E58" s="40"/>
      <c r="F58" s="40"/>
      <c r="G58" s="42"/>
    </row>
    <row r="59" spans="1:7" x14ac:dyDescent="0.25">
      <c r="A59" s="39"/>
      <c r="B59" s="40"/>
      <c r="C59" s="40"/>
      <c r="D59" s="40"/>
      <c r="E59" s="40"/>
      <c r="F59" s="40"/>
      <c r="G59" s="42"/>
    </row>
    <row r="60" spans="1:7" x14ac:dyDescent="0.25">
      <c r="A60" s="39"/>
      <c r="B60" s="40"/>
      <c r="C60" s="40"/>
      <c r="D60" s="40"/>
      <c r="E60" s="40"/>
      <c r="F60" s="40"/>
      <c r="G60" s="42"/>
    </row>
    <row r="61" spans="1:7" x14ac:dyDescent="0.25">
      <c r="A61" s="39"/>
      <c r="B61" s="40"/>
      <c r="C61" s="40"/>
      <c r="D61" s="40"/>
      <c r="E61" s="40"/>
      <c r="F61" s="40"/>
      <c r="G61" s="42"/>
    </row>
    <row r="62" spans="1:7" x14ac:dyDescent="0.25">
      <c r="A62" s="39"/>
      <c r="B62" s="40"/>
      <c r="C62" s="40"/>
      <c r="D62" s="40"/>
      <c r="E62" s="40"/>
      <c r="F62" s="40"/>
      <c r="G62" s="42"/>
    </row>
    <row r="63" spans="1:7" x14ac:dyDescent="0.25">
      <c r="A63" s="39"/>
      <c r="B63" s="40"/>
      <c r="C63" s="40"/>
      <c r="D63" s="40"/>
      <c r="E63" s="40"/>
      <c r="F63" s="40"/>
      <c r="G63" s="42"/>
    </row>
    <row r="64" spans="1:7" x14ac:dyDescent="0.25">
      <c r="A64" s="39"/>
      <c r="B64" s="40"/>
      <c r="C64" s="40"/>
      <c r="D64" s="40"/>
      <c r="E64" s="40"/>
      <c r="F64" s="40"/>
      <c r="G64" s="42"/>
    </row>
    <row r="65" spans="1:7" ht="15.75" thickBot="1" x14ac:dyDescent="0.3">
      <c r="A65" s="39"/>
      <c r="B65" s="40"/>
      <c r="C65" s="40"/>
      <c r="D65" s="40"/>
      <c r="E65" s="40"/>
      <c r="F65" s="40"/>
      <c r="G65" s="42"/>
    </row>
    <row r="66" spans="1:7" x14ac:dyDescent="0.25">
      <c r="A66" s="74" t="s">
        <v>22</v>
      </c>
      <c r="B66" s="75"/>
      <c r="C66" s="75"/>
      <c r="D66" s="75"/>
      <c r="E66" s="75"/>
      <c r="F66" s="75"/>
      <c r="G66" s="76"/>
    </row>
    <row r="67" spans="1:7" x14ac:dyDescent="0.25">
      <c r="A67" s="39"/>
      <c r="B67" s="40"/>
      <c r="C67" s="40"/>
      <c r="D67" s="40"/>
      <c r="E67" s="40"/>
      <c r="F67" s="40"/>
      <c r="G67" s="42"/>
    </row>
    <row r="68" spans="1:7" x14ac:dyDescent="0.25">
      <c r="A68" s="39"/>
      <c r="B68" s="40"/>
      <c r="C68" s="40"/>
      <c r="D68" s="40"/>
      <c r="E68" s="40"/>
      <c r="F68" s="40"/>
      <c r="G68" s="42"/>
    </row>
    <row r="69" spans="1:7" x14ac:dyDescent="0.25">
      <c r="A69" s="39"/>
      <c r="B69" s="40"/>
      <c r="C69" s="40"/>
      <c r="D69" s="40"/>
      <c r="E69" s="40"/>
      <c r="F69" s="40"/>
      <c r="G69" s="42"/>
    </row>
    <row r="70" spans="1:7" x14ac:dyDescent="0.25">
      <c r="A70" s="39"/>
      <c r="B70" s="40"/>
      <c r="C70" s="40"/>
      <c r="D70" s="40"/>
      <c r="E70" s="40"/>
      <c r="F70" s="40"/>
      <c r="G70" s="42"/>
    </row>
    <row r="71" spans="1:7" x14ac:dyDescent="0.25">
      <c r="A71" s="39"/>
      <c r="B71" s="40"/>
      <c r="C71" s="40"/>
      <c r="D71" s="40"/>
      <c r="E71" s="40"/>
      <c r="F71" s="40"/>
      <c r="G71" s="42"/>
    </row>
    <row r="72" spans="1:7" x14ac:dyDescent="0.25">
      <c r="A72" s="39"/>
      <c r="B72" s="40"/>
      <c r="C72" s="40"/>
      <c r="D72" s="40"/>
      <c r="E72" s="40"/>
      <c r="F72" s="40"/>
      <c r="G72" s="42"/>
    </row>
    <row r="73" spans="1:7" x14ac:dyDescent="0.25">
      <c r="A73" s="39"/>
      <c r="B73" s="40"/>
      <c r="C73" s="40"/>
      <c r="D73" s="40"/>
      <c r="E73" s="40"/>
      <c r="F73" s="40"/>
      <c r="G73" s="42"/>
    </row>
    <row r="74" spans="1:7" x14ac:dyDescent="0.25">
      <c r="A74" s="39"/>
      <c r="B74" s="40"/>
      <c r="C74" s="40"/>
      <c r="D74" s="40"/>
      <c r="E74" s="40"/>
      <c r="F74" s="40"/>
      <c r="G74" s="42"/>
    </row>
    <row r="75" spans="1:7" x14ac:dyDescent="0.25">
      <c r="A75" s="39"/>
      <c r="B75" s="40"/>
      <c r="C75" s="40"/>
      <c r="D75" s="40"/>
      <c r="E75" s="40"/>
      <c r="F75" s="40"/>
      <c r="G75" s="42"/>
    </row>
    <row r="76" spans="1:7" x14ac:dyDescent="0.25">
      <c r="A76" s="39"/>
      <c r="B76" s="49"/>
      <c r="C76" s="49"/>
      <c r="D76" s="49"/>
      <c r="E76" s="49"/>
      <c r="F76" s="49"/>
      <c r="G76" s="51"/>
    </row>
    <row r="77" spans="1:7" x14ac:dyDescent="0.25">
      <c r="A77" s="39"/>
      <c r="B77" s="40"/>
      <c r="C77" s="40"/>
      <c r="D77" s="40"/>
      <c r="E77" s="40"/>
      <c r="F77" s="40"/>
      <c r="G77" s="42"/>
    </row>
    <row r="78" spans="1:7" x14ac:dyDescent="0.25">
      <c r="A78" s="39"/>
      <c r="B78" s="40"/>
      <c r="C78" s="40"/>
      <c r="D78" s="40"/>
      <c r="E78" s="40"/>
      <c r="F78" s="40"/>
      <c r="G78" s="42"/>
    </row>
    <row r="79" spans="1:7" x14ac:dyDescent="0.25">
      <c r="A79" s="39"/>
      <c r="B79" s="40"/>
      <c r="C79" s="40"/>
      <c r="D79" s="40"/>
      <c r="E79" s="40"/>
      <c r="F79" s="40"/>
      <c r="G79" s="42"/>
    </row>
    <row r="80" spans="1:7" x14ac:dyDescent="0.25">
      <c r="A80" s="39"/>
      <c r="B80" s="40"/>
      <c r="C80" s="40"/>
      <c r="D80" s="40"/>
      <c r="E80" s="40"/>
      <c r="F80" s="40"/>
      <c r="G80" s="42"/>
    </row>
    <row r="81" spans="1:7" x14ac:dyDescent="0.25">
      <c r="A81" s="39"/>
      <c r="B81" s="40"/>
      <c r="C81" s="40"/>
      <c r="D81" s="40"/>
      <c r="E81" s="40"/>
      <c r="F81" s="40"/>
      <c r="G81" s="42"/>
    </row>
    <row r="82" spans="1:7" x14ac:dyDescent="0.25">
      <c r="A82" s="39"/>
      <c r="B82" s="40"/>
      <c r="C82" s="40"/>
      <c r="D82" s="40"/>
      <c r="E82" s="40"/>
      <c r="F82" s="40"/>
      <c r="G82" s="42"/>
    </row>
    <row r="83" spans="1:7" x14ac:dyDescent="0.25">
      <c r="A83" s="39"/>
      <c r="B83" s="40"/>
      <c r="C83" s="40"/>
      <c r="D83" s="40"/>
      <c r="E83" s="40"/>
      <c r="F83" s="40"/>
      <c r="G83" s="42"/>
    </row>
    <row r="84" spans="1:7" x14ac:dyDescent="0.25">
      <c r="A84" s="39"/>
      <c r="B84" s="40"/>
      <c r="C84" s="40"/>
      <c r="D84" s="40"/>
      <c r="E84" s="40"/>
      <c r="F84" s="40"/>
      <c r="G84" s="42"/>
    </row>
    <row r="85" spans="1:7" x14ac:dyDescent="0.25">
      <c r="A85" s="39"/>
      <c r="B85" s="40"/>
      <c r="C85" s="40"/>
      <c r="D85" s="40"/>
      <c r="E85" s="40"/>
      <c r="F85" s="40"/>
      <c r="G85" s="42"/>
    </row>
    <row r="86" spans="1:7" x14ac:dyDescent="0.25">
      <c r="A86" s="39"/>
      <c r="B86" s="40"/>
      <c r="C86" s="40"/>
      <c r="D86" s="40"/>
      <c r="E86" s="40"/>
      <c r="F86" s="40"/>
      <c r="G86" s="42"/>
    </row>
    <row r="87" spans="1:7" x14ac:dyDescent="0.25">
      <c r="A87" s="39"/>
      <c r="B87" s="40"/>
      <c r="C87" s="40"/>
      <c r="D87" s="40"/>
      <c r="E87" s="40"/>
      <c r="F87" s="40"/>
      <c r="G87" s="42"/>
    </row>
    <row r="88" spans="1:7" x14ac:dyDescent="0.25">
      <c r="A88" s="39"/>
      <c r="B88" s="40"/>
      <c r="C88" s="40"/>
      <c r="D88" s="40"/>
      <c r="E88" s="40"/>
      <c r="F88" s="40"/>
      <c r="G88" s="42"/>
    </row>
    <row r="89" spans="1:7" x14ac:dyDescent="0.25">
      <c r="A89" s="39"/>
      <c r="B89" s="40"/>
      <c r="C89" s="40"/>
      <c r="D89" s="40"/>
      <c r="E89" s="40"/>
      <c r="F89" s="40"/>
      <c r="G89" s="42"/>
    </row>
    <row r="90" spans="1:7" x14ac:dyDescent="0.25">
      <c r="A90" s="39"/>
      <c r="B90" s="40"/>
      <c r="C90" s="40"/>
      <c r="D90" s="40"/>
      <c r="E90" s="40"/>
      <c r="F90" s="40"/>
      <c r="G90" s="42"/>
    </row>
    <row r="91" spans="1:7" x14ac:dyDescent="0.25">
      <c r="A91" s="39"/>
      <c r="B91" s="40"/>
      <c r="C91" s="40"/>
      <c r="D91" s="40"/>
      <c r="E91" s="40"/>
      <c r="F91" s="40"/>
      <c r="G91" s="42"/>
    </row>
    <row r="92" spans="1:7" x14ac:dyDescent="0.25">
      <c r="A92" s="39"/>
      <c r="B92" s="40"/>
      <c r="C92" s="40"/>
      <c r="D92" s="40"/>
      <c r="E92" s="40"/>
      <c r="F92" s="40"/>
      <c r="G92" s="42"/>
    </row>
    <row r="93" spans="1:7" x14ac:dyDescent="0.25">
      <c r="A93" s="39"/>
      <c r="B93" s="40"/>
      <c r="C93" s="40"/>
      <c r="D93" s="40"/>
      <c r="E93" s="40"/>
      <c r="F93" s="40"/>
      <c r="G93" s="42"/>
    </row>
    <row r="94" spans="1:7" ht="15.75" thickBot="1" x14ac:dyDescent="0.3">
      <c r="A94" s="39"/>
      <c r="B94" s="40"/>
      <c r="C94" s="40"/>
      <c r="D94" s="40"/>
      <c r="E94" s="40"/>
      <c r="F94" s="40"/>
      <c r="G94" s="42"/>
    </row>
    <row r="95" spans="1:7" x14ac:dyDescent="0.25">
      <c r="A95" s="74" t="s">
        <v>48</v>
      </c>
      <c r="B95" s="75"/>
      <c r="C95" s="75"/>
      <c r="D95" s="75"/>
      <c r="E95" s="75"/>
      <c r="F95" s="75"/>
      <c r="G95" s="76"/>
    </row>
    <row r="96" spans="1:7" x14ac:dyDescent="0.25">
      <c r="A96" s="39"/>
      <c r="B96" s="40"/>
      <c r="C96" s="40"/>
      <c r="D96" s="40"/>
      <c r="E96" s="40"/>
      <c r="F96" s="40"/>
      <c r="G96" s="42"/>
    </row>
    <row r="97" spans="1:7" x14ac:dyDescent="0.25">
      <c r="A97" s="39"/>
      <c r="B97" s="40"/>
      <c r="C97" s="40"/>
      <c r="D97" s="40"/>
      <c r="E97" s="40"/>
      <c r="F97" s="40"/>
      <c r="G97" s="42"/>
    </row>
    <row r="98" spans="1:7" x14ac:dyDescent="0.25">
      <c r="A98" s="39"/>
      <c r="B98" s="40"/>
      <c r="C98" s="40"/>
      <c r="D98" s="40"/>
      <c r="E98" s="40"/>
      <c r="F98" s="40"/>
      <c r="G98" s="42"/>
    </row>
    <row r="99" spans="1:7" x14ac:dyDescent="0.25">
      <c r="A99" s="39"/>
      <c r="B99" s="40"/>
      <c r="C99" s="40"/>
      <c r="D99" s="40"/>
      <c r="E99" s="40"/>
      <c r="F99" s="40"/>
      <c r="G99" s="42"/>
    </row>
    <row r="100" spans="1:7" x14ac:dyDescent="0.25">
      <c r="A100" s="39"/>
      <c r="B100" s="40"/>
      <c r="C100" s="40"/>
      <c r="D100" s="40"/>
      <c r="E100" s="40"/>
      <c r="F100" s="40"/>
      <c r="G100" s="42"/>
    </row>
    <row r="101" spans="1:7" x14ac:dyDescent="0.25">
      <c r="A101" s="39"/>
      <c r="B101" s="40"/>
      <c r="C101" s="40"/>
      <c r="D101" s="40"/>
      <c r="E101" s="40"/>
      <c r="F101" s="40"/>
      <c r="G101" s="42"/>
    </row>
    <row r="102" spans="1:7" x14ac:dyDescent="0.25">
      <c r="A102" s="39"/>
      <c r="B102" s="40"/>
      <c r="C102" s="40"/>
      <c r="D102" s="40"/>
      <c r="E102" s="40"/>
      <c r="F102" s="40"/>
      <c r="G102" s="42"/>
    </row>
    <row r="103" spans="1:7" x14ac:dyDescent="0.25">
      <c r="A103" s="39"/>
      <c r="B103" s="40"/>
      <c r="C103" s="40"/>
      <c r="D103" s="40"/>
      <c r="E103" s="40"/>
      <c r="F103" s="40"/>
      <c r="G103" s="42"/>
    </row>
    <row r="104" spans="1:7" ht="15.75" thickBot="1" x14ac:dyDescent="0.3">
      <c r="A104" s="46"/>
      <c r="B104" s="47"/>
      <c r="C104" s="47"/>
      <c r="D104" s="47"/>
      <c r="E104" s="47"/>
      <c r="F104" s="47"/>
      <c r="G104" s="48"/>
    </row>
  </sheetData>
  <mergeCells count="6">
    <mergeCell ref="A66:G66"/>
    <mergeCell ref="A95:G95"/>
    <mergeCell ref="A46:G46"/>
    <mergeCell ref="A24:G24"/>
    <mergeCell ref="A1:G1"/>
    <mergeCell ref="A9:G9"/>
  </mergeCells>
  <pageMargins left="0.7" right="0.7" top="0.75" bottom="0.75" header="0.3" footer="0.3"/>
  <pageSetup scale="82" orientation="portrait" r:id="rId1"/>
  <rowBreaks count="1" manualBreakCount="1">
    <brk id="4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 de cálculos</vt:lpstr>
      <vt:lpstr>Resultados</vt:lpstr>
      <vt:lpstr>Tablas e imágenes</vt:lpstr>
      <vt:lpstr>'Hoja de cálculos'!Área_de_impresión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Rivera Pinzon</dc:creator>
  <cp:lastModifiedBy>Luis Antonio Rivera Pinzon</cp:lastModifiedBy>
  <dcterms:created xsi:type="dcterms:W3CDTF">2018-10-02T21:22:43Z</dcterms:created>
  <dcterms:modified xsi:type="dcterms:W3CDTF">2019-08-21T21:55:17Z</dcterms:modified>
</cp:coreProperties>
</file>